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8800" windowHeight="12345" activeTab="1"/>
  </bookViews>
  <sheets>
    <sheet name="Предложение" sheetId="5" r:id="rId1"/>
    <sheet name="Приложение №1" sheetId="6" r:id="rId2"/>
    <sheet name="Приложение №2" sheetId="3" r:id="rId3"/>
    <sheet name="Приложение №5" sheetId="4" r:id="rId4"/>
  </sheets>
  <externalReferences>
    <externalReference r:id="rId5"/>
    <externalReference r:id="rId6"/>
  </externalReferences>
  <definedNames>
    <definedName name="_xlnm.Print_Area" localSheetId="0">Предложение!$A$1:$M$44</definedName>
    <definedName name="_xlnm.Print_Area" localSheetId="2">'Приложение №2'!$A$1:$G$51</definedName>
  </definedNames>
  <calcPr calcId="144525"/>
</workbook>
</file>

<file path=xl/calcChain.xml><?xml version="1.0" encoding="utf-8"?>
<calcChain xmlns="http://schemas.openxmlformats.org/spreadsheetml/2006/main">
  <c r="I19" i="4" l="1"/>
  <c r="H19" i="4"/>
  <c r="G28" i="3" l="1"/>
  <c r="F28" i="3" l="1"/>
  <c r="I18" i="4" l="1"/>
  <c r="G22" i="3" l="1"/>
  <c r="D19" i="4" l="1"/>
  <c r="E19" i="4" s="1"/>
  <c r="F19" i="4"/>
  <c r="G18" i="4" l="1"/>
  <c r="G42" i="3" l="1"/>
  <c r="G39" i="3" l="1"/>
  <c r="F42" i="3" l="1"/>
  <c r="F39" i="3"/>
  <c r="E42" i="3"/>
  <c r="E39" i="3" l="1"/>
  <c r="E33" i="3"/>
  <c r="I17" i="4" l="1"/>
  <c r="H17" i="4"/>
</calcChain>
</file>

<file path=xl/sharedStrings.xml><?xml version="1.0" encoding="utf-8"?>
<sst xmlns="http://schemas.openxmlformats.org/spreadsheetml/2006/main" count="493" uniqueCount="180">
  <si>
    <t>1.</t>
  </si>
  <si>
    <t>2.</t>
  </si>
  <si>
    <t>3.</t>
  </si>
  <si>
    <t>4.</t>
  </si>
  <si>
    <t>5.</t>
  </si>
  <si>
    <t>5.1.</t>
  </si>
  <si>
    <t>5.2.</t>
  </si>
  <si>
    <t>ОАО "Аэропорт Ростов-на-Дону"</t>
  </si>
  <si>
    <t>Приложение N 2</t>
  </si>
  <si>
    <t>к предложению о размере цен</t>
  </si>
  <si>
    <t>(тарифов), долгосрочных</t>
  </si>
  <si>
    <t>параметров регулирования</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</si>
  <si>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</si>
  <si>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</si>
  <si>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</si>
  <si>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</si>
  <si>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</si>
  <si>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</si>
  <si>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</si>
  <si>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</si>
  <si>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</si>
  <si>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</si>
  <si>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</si>
  <si>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</si>
  <si>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</si>
  <si>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</si>
  <si>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</si>
  <si>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</si>
  <si>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</si>
  <si>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</si>
  <si>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</si>
  <si>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</si>
  <si>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</si>
  <si>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</si>
  <si>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</si>
  <si>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</si>
  <si>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</si>
  <si>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</si>
  <si>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</si>
  <si>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</si>
  <si>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</si>
  <si>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</si>
  <si>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</si>
  <si>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</si>
  <si>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</si>
  <si>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</si>
  <si>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</si>
  <si>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</si>
  <si>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</si>
  <si>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</si>
  <si>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</si>
  <si>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</si>
  <si>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</si>
  <si>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</si>
  <si>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t>
  </si>
  <si>
    <t>4.1.</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</si>
  <si>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</si>
  <si>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</si>
  <si>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</si>
  <si>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</si>
  <si>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</si>
  <si>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</si>
  <si>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</si>
  <si>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</si>
  <si>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</si>
  <si>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</si>
  <si>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</si>
  <si>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</si>
  <si>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Показатели численности персонала и фонда оплаты труда по регулируемым видам деятельности</t>
  </si>
  <si>
    <t>человек</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</si>
  <si>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</si>
  <si>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</si>
  <si>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</si>
  <si>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</si>
  <si>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</si>
  <si>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</si>
  <si>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</si>
  <si>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</si>
  <si>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</si>
  <si>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N 5</t>
  </si>
  <si>
    <t>Раздел 3. Цены (тарифы) по регулируемым видам</t>
  </si>
  <si>
    <t>деятельности организации</t>
  </si>
  <si>
    <t>Единица изменения</t>
  </si>
  <si>
    <t>Показатели, утвержденные на базовый период &lt;*&gt;</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</si>
  <si>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</si>
  <si>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</si>
  <si>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</si>
  <si>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</si>
  <si>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</si>
  <si>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</si>
  <si>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</si>
  <si>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</si>
  <si>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</si>
  <si>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</si>
  <si>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</si>
  <si>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</si>
  <si>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</si>
  <si>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</si>
  <si>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</si>
  <si>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</si>
  <si>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</si>
  <si>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</si>
  <si>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</si>
  <si>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</si>
  <si>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</si>
  <si>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</si>
  <si>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</si>
  <si>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</si>
  <si>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</si>
  <si>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</si>
  <si>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</si>
  <si>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</si>
  <si>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</si>
  <si>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</si>
  <si>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</si>
  <si>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</si>
  <si>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</si>
  <si>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</si>
  <si>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</si>
  <si>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</si>
  <si>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</si>
  <si>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</si>
  <si>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</si>
  <si>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</si>
  <si>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</si>
  <si>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</si>
  <si>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</si>
  <si>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</si>
  <si>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</si>
  <si>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</si>
  <si>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</si>
  <si>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</si>
  <si>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</si>
  <si>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&lt;*&gt; Базовый период - год, предшествующий расчетному периоду регулирования.</t>
  </si>
  <si>
    <t>ПРЕДЛОЖЕНИЕ</t>
  </si>
  <si>
    <t xml:space="preserve">      о размере цен (тарифов), долгосрочных параметров регулирования</t>
  </si>
  <si>
    <t xml:space="preserve">           (полное и сокращенное наименование юридического лица)</t>
  </si>
  <si>
    <t xml:space="preserve">                                      (расчетный период регулирования)</t>
  </si>
  <si>
    <t>Открытое акционерное общество "Аэропорт Ростов-на-Дону"</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</si>
  <si>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</si>
  <si>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</si>
  <si>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</si>
  <si>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</si>
  <si>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</si>
  <si>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</si>
  <si>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</si>
  <si>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</si>
  <si>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</si>
  <si>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</si>
  <si>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</si>
  <si>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</si>
  <si>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&lt;1&gt; Базовый период - год, предшествующий расчетному периоду регулирования (указаны показатели, опубликованные в установленном порядке).</t>
  </si>
  <si>
    <t>Открытое Акционерное Общество</t>
  </si>
  <si>
    <t>"Аэропорт Ростов-на-Дону"</t>
  </si>
  <si>
    <t>344009, Ростов-на-Дону, пр Шолохова 270/1</t>
  </si>
  <si>
    <t xml:space="preserve">Исполнительный директор </t>
  </si>
  <si>
    <t xml:space="preserve"> </t>
  </si>
  <si>
    <t>Серов Александр Юрьевич</t>
  </si>
  <si>
    <t xml:space="preserve"> 8 (863) 333-4784</t>
  </si>
  <si>
    <t>8 (863) 333-4785</t>
  </si>
  <si>
    <t>Фактические показатели 
за год, предшест-вующий базовому периоду</t>
  </si>
  <si>
    <t>Предложения 
на расчетный период регулирования</t>
  </si>
  <si>
    <t>2017 г.</t>
  </si>
  <si>
    <t>2018 г.</t>
  </si>
  <si>
    <t>2019 г.</t>
  </si>
  <si>
    <t>Излишка (недостатка) собственных оборотных средств не имеется</t>
  </si>
  <si>
    <t>Численность персонала</t>
  </si>
  <si>
    <t>х</t>
  </si>
  <si>
    <t>x</t>
  </si>
  <si>
    <t>руб./кВт·ч</t>
  </si>
  <si>
    <t xml:space="preserve">Показатели эффективности деятельности организации </t>
  </si>
  <si>
    <r>
      <t xml:space="preserve">Показатели, утвержден-ные 
на базовый период </t>
    </r>
    <r>
      <rPr>
        <b/>
        <vertAlign val="superscript"/>
        <sz val="14"/>
        <rFont val="Times New Roman"/>
        <family val="1"/>
        <charset val="204"/>
      </rPr>
      <t>1</t>
    </r>
  </si>
  <si>
    <r>
      <t xml:space="preserve">Расходы, связанные с производством и реализацией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 xml:space="preserve">подконтрольные расходы </t>
    </r>
    <r>
      <rPr>
        <b/>
        <sz val="14"/>
        <color rgb="FF0000FF"/>
        <rFont val="Times New Roman"/>
        <family val="1"/>
        <charset val="204"/>
      </rPr>
      <t>&lt;3&gt;</t>
    </r>
    <r>
      <rPr>
        <sz val="14"/>
        <color theme="1"/>
        <rFont val="Times New Roman"/>
        <family val="1"/>
        <charset val="204"/>
      </rPr>
      <t xml:space="preserve"> - всего</t>
    </r>
  </si>
  <si>
    <r>
      <t xml:space="preserve">Расходы, за исключением указанных в </t>
    </r>
    <r>
      <rPr>
        <sz val="14"/>
        <color rgb="FF0000FF"/>
        <rFont val="Times New Roman"/>
        <family val="1"/>
        <charset val="204"/>
      </rPr>
      <t>подпункте 4.1</t>
    </r>
    <r>
      <rPr>
        <sz val="14"/>
        <color theme="1"/>
        <rFont val="Times New Roman"/>
        <family val="1"/>
        <charset val="204"/>
      </rPr>
      <t xml:space="preserve">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неподконтрольные расходы</t>
    </r>
    <r>
      <rPr>
        <sz val="14"/>
        <color theme="1"/>
        <rFont val="Times New Roman"/>
        <family val="1"/>
        <charset val="204"/>
      </rPr>
      <t xml:space="preserve"> </t>
    </r>
    <r>
      <rPr>
        <sz val="14"/>
        <color rgb="FF0000FF"/>
        <rFont val="Times New Roman"/>
        <family val="1"/>
        <charset val="204"/>
      </rPr>
      <t>&lt;3&gt;</t>
    </r>
    <r>
      <rPr>
        <sz val="14"/>
        <color theme="1"/>
        <rFont val="Times New Roman"/>
        <family val="1"/>
        <charset val="204"/>
      </rPr>
      <t xml:space="preserve"> - всего </t>
    </r>
    <r>
      <rPr>
        <sz val="14"/>
        <color rgb="FF0000FF"/>
        <rFont val="Times New Roman"/>
        <family val="1"/>
        <charset val="204"/>
      </rPr>
      <t>&lt;3&gt;</t>
    </r>
  </si>
  <si>
    <t xml:space="preserve">              (вид цены (тарифа) на 2019 г. </t>
  </si>
  <si>
    <t>Ремонт основных фондов</t>
  </si>
  <si>
    <t xml:space="preserve">Материальные затраты </t>
  </si>
  <si>
    <t>Оплата труда</t>
  </si>
  <si>
    <t>*</t>
  </si>
  <si>
    <t>airport@rnd-airport.ru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</si>
</sst>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9" x14ac:knownFonts="1">
    <font>
      <sz val="11"/>
      <color theme="1"/>
      <name val="Calibri"/>
      <family val="2"/>
      <scheme val="minor"/>
    </font>
    <font>
      <sz val="10"/>
      <color theme="1"/>
      <name val="Arial"/>
      <family val="2"/>
      <charset val="204"/>
    </font>
    <font>
      <sz val="12"/>
      <color theme="1"/>
      <name val="Courier New"/>
      <family val="3"/>
      <charset val="204"/>
    </font>
    <font>
      <sz val="12"/>
      <color theme="1"/>
      <name val="Calibri"/>
      <family val="2"/>
      <scheme val="minor"/>
    </font>
    <font>
      <u/>
      <sz val="12"/>
      <color theme="1"/>
      <name val="Courier New"/>
      <family val="3"/>
      <charset val="204"/>
    </font>
    <font>
      <b/>
      <sz val="12"/>
      <color theme="1"/>
      <name val="Courier New"/>
      <family val="3"/>
      <charset val="204"/>
    </font>
    <font>
      <sz val="12"/>
      <color theme="1"/>
      <name val="Arial"/>
      <family val="2"/>
      <charset val="204"/>
    </font>
    <font>
      <u/>
      <sz val="11"/>
      <color theme="10"/>
      <name val="Calibri"/>
      <family val="2"/>
      <scheme val="minor"/>
    </font>
    <font>
      <b/>
      <sz val="10"/>
      <color theme="1"/>
      <name val="Arial"/>
      <family val="2"/>
      <charset val="204"/>
    </font>
    <font>
      <sz val="11"/>
      <color indexed="8"/>
      <name val="Calibri"/>
      <family val="2"/>
      <charset val="204"/>
    </font>
    <font>
      <sz val="11"/>
      <color indexed="8"/>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b/>
      <vertAlign val="superscript"/>
      <sz val="14"/>
      <name val="Times New Roman"/>
      <family val="1"/>
      <charset val="204"/>
    </font>
    <font>
      <sz val="14"/>
      <name val="Times New Roman"/>
      <family val="1"/>
      <charset val="204"/>
    </font>
    <font>
      <sz val="14"/>
      <color rgb="FF0000FF"/>
      <name val="Times New Roman"/>
      <family val="1"/>
      <charset val="204"/>
    </font>
    <font>
      <sz val="18"/>
      <color theme="1"/>
      <name val="Times New Roman"/>
      <family val="1"/>
      <charset val="204"/>
    </font>
    <font>
      <b/>
      <sz val="14"/>
      <color rgb="FF0000FF"/>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7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2" fontId="1" fillId="0" borderId="1" xfId="0" applyNumberFormat="1" applyFont="1" applyBorder="1" applyAlignment="1">
      <alignment horizontal="center" vertical="center" wrapText="1"/>
    </xf>
    <xf numFmtId="0" fontId="2" fillId="0" borderId="0" xfId="0" applyFont="1" applyAlignment="1">
      <alignment horizontal="justify" vertical="center"/>
    </xf>
    <xf numFmtId="0" fontId="3" fillId="0" borderId="0" xfId="0" applyFont="1"/>
    <xf numFmtId="0" fontId="6" fillId="0" borderId="0" xfId="0" applyFont="1" applyAlignment="1">
      <alignment horizontal="justify" vertical="center"/>
    </xf>
    <xf numFmtId="0" fontId="6" fillId="0" borderId="6" xfId="0" applyFont="1" applyBorder="1" applyAlignment="1">
      <alignment horizontal="justify" vertical="center"/>
    </xf>
    <xf numFmtId="2" fontId="10" fillId="0" borderId="1" xfId="2" applyNumberFormat="1" applyFont="1" applyBorder="1" applyAlignment="1">
      <alignment horizontal="center" vertical="center"/>
    </xf>
    <xf numFmtId="164" fontId="10" fillId="0" borderId="1" xfId="2" applyNumberFormat="1" applyFont="1" applyBorder="1" applyAlignment="1">
      <alignment horizontal="center" vertical="center"/>
    </xf>
    <xf numFmtId="165" fontId="1"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2" fontId="12" fillId="0" borderId="1" xfId="0" applyNumberFormat="1" applyFont="1" applyBorder="1" applyAlignment="1">
      <alignment horizontal="center" vertical="center" wrapText="1"/>
    </xf>
    <xf numFmtId="0" fontId="11" fillId="0" borderId="1" xfId="0" applyFont="1" applyBorder="1" applyAlignment="1">
      <alignment vertical="center" wrapText="1"/>
    </xf>
    <xf numFmtId="4" fontId="15" fillId="0" borderId="1" xfId="0" applyNumberFormat="1" applyFont="1" applyBorder="1" applyAlignment="1">
      <alignment horizontal="center" vertical="center"/>
    </xf>
    <xf numFmtId="4" fontId="15" fillId="2"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6" xfId="0" applyFont="1" applyBorder="1" applyAlignment="1">
      <alignment horizontal="center" vertical="center" wrapText="1"/>
    </xf>
    <xf numFmtId="2" fontId="12" fillId="0" borderId="16" xfId="0" applyNumberFormat="1" applyFont="1" applyBorder="1" applyAlignment="1">
      <alignment horizontal="center" vertical="center" wrapText="1"/>
    </xf>
    <xf numFmtId="0" fontId="11" fillId="0" borderId="15" xfId="0" applyFont="1" applyBorder="1" applyAlignment="1">
      <alignment horizontal="center" vertical="center" wrapText="1"/>
    </xf>
    <xf numFmtId="4" fontId="15" fillId="2" borderId="16" xfId="0" applyNumberFormat="1" applyFont="1" applyFill="1" applyBorder="1" applyAlignment="1">
      <alignment horizontal="center" vertical="center"/>
    </xf>
    <xf numFmtId="4" fontId="13" fillId="2" borderId="16" xfId="0" applyNumberFormat="1" applyFont="1" applyFill="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0" fontId="11" fillId="0" borderId="1" xfId="0" applyFont="1" applyBorder="1" applyAlignment="1">
      <alignment horizontal="left" vertical="center" wrapText="1"/>
    </xf>
    <xf numFmtId="4" fontId="15" fillId="0" borderId="1" xfId="0" applyNumberFormat="1" applyFont="1" applyFill="1" applyBorder="1" applyAlignment="1">
      <alignment horizontal="center" vertical="center"/>
    </xf>
    <xf numFmtId="4" fontId="15" fillId="0" borderId="20" xfId="0" applyNumberFormat="1" applyFont="1" applyBorder="1" applyAlignment="1">
      <alignment horizontal="center" vertical="center"/>
    </xf>
    <xf numFmtId="4" fontId="15" fillId="0" borderId="20" xfId="0" applyNumberFormat="1" applyFont="1" applyFill="1" applyBorder="1" applyAlignment="1">
      <alignment horizontal="center" vertical="center"/>
    </xf>
    <xf numFmtId="4" fontId="15" fillId="0" borderId="21" xfId="0" applyNumberFormat="1" applyFont="1" applyBorder="1" applyAlignment="1">
      <alignment horizontal="center" vertical="center"/>
    </xf>
    <xf numFmtId="4" fontId="15" fillId="0" borderId="16" xfId="0" applyNumberFormat="1" applyFont="1" applyBorder="1" applyAlignment="1">
      <alignment horizontal="center" vertical="center"/>
    </xf>
    <xf numFmtId="4" fontId="15" fillId="0" borderId="16" xfId="0" applyNumberFormat="1" applyFont="1" applyFill="1" applyBorder="1" applyAlignment="1">
      <alignment horizontal="center" vertical="center"/>
    </xf>
    <xf numFmtId="4" fontId="11" fillId="0" borderId="1" xfId="0" applyNumberFormat="1"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16"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0" borderId="16" xfId="0" applyNumberFormat="1"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7" fillId="0" borderId="3" xfId="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 fillId="0" borderId="0" xfId="0" applyFont="1" applyAlignment="1">
      <alignment horizontal="right" vertical="center"/>
    </xf>
    <xf numFmtId="0" fontId="6" fillId="0" borderId="0" xfId="0" applyFont="1" applyAlignment="1">
      <alignment horizontal="center" vertical="center"/>
    </xf>
    <xf numFmtId="0" fontId="17" fillId="0" borderId="0" xfId="0" applyFont="1" applyBorder="1" applyAlignment="1">
      <alignment horizontal="center"/>
    </xf>
    <xf numFmtId="0" fontId="17" fillId="0" borderId="0" xfId="0" applyFont="1" applyAlignment="1">
      <alignment horizontal="center" vertical="center"/>
    </xf>
    <xf numFmtId="0" fontId="1" fillId="0" borderId="0" xfId="0" applyFont="1" applyAlignment="1">
      <alignment horizontal="left" vertical="center"/>
    </xf>
    <xf numFmtId="0" fontId="11" fillId="0" borderId="15" xfId="0" applyFont="1" applyBorder="1" applyAlignment="1">
      <alignment horizontal="center" vertical="top"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6"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4" fontId="0" fillId="0" borderId="0" xfId="0" applyNumberFormat="1"/>
  </cellXfs>
  <cellStyles count="3">
    <cellStyle name="Гиперссылка" xfId="1" builtinId="8"/>
    <cellStyle name="Обычный" xfId="0" builtinId="0"/>
    <cellStyle name="Обычный_стр.1_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1069;&#1051;&#1045;&#1050;&#1058;&#1056;&#1054;&#1069;&#1053;&#1045;&#1056;&#1043;&#1048;/&#1058;&#1040;&#1056;&#1048;&#1060;%20&#1053;&#1040;%20&#1055;&#1045;&#1056;&#1045;&#1044;&#1040;&#1063;&#1059;%20&#1069;&#1051;&#1045;&#1050;&#1058;&#1056;&#1054;&#1069;&#1053;&#1045;&#1056;&#1043;&#1048;&#1048;/&#1055;&#1056;&#1045;&#1044;&#1051;&#1054;&#1046;&#1045;&#1053;&#1048;&#1071;%20&#1048;%20&#1047;&#1040;&#1071;&#1042;&#1050;&#1040;%20&#1055;&#1054;%20&#1058;&#1040;&#1056;&#1048;&#1060;&#1059;/&#1087;&#1088;&#1077;&#1076;&#1083;&#1086;&#1078;&#1077;&#1085;&#1080;&#1103;%20&#1085;&#1072;%20&#1080;%20&#1079;&#1072;&#1103;&#1082;&#1072;%20&#1085;&#1072;%205.02/&#1069;&#1051;&#1045;&#1050;&#1058;&#1056;&#1054;&#1069;&#1053;&#1045;&#1056;&#1043;&#1048;/&#1058;&#1040;&#1041;&#1051;&#1048;&#1062;&#1067;%20&#1055;&#1054;%20&#1058;&#1040;&#1056;&#1048;&#1060;&#1059;/&#1054;&#1057;&#1053;&#1054;&#1042;&#1053;&#1067;&#1045;%20&#1058;&#1040;&#1041;&#1051;&#1048;&#1062;&#1067;%20&#1058;&#1040;&#1056;&#1048;&#1060;&#1054;&#1042;%20&#1053;&#1040;%20&#1055;&#1045;&#1056;&#1045;&#1044;&#1040;&#1063;&#1059;%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57;&#1053;&#1054;&#1042;&#1053;&#1067;&#1045;%20&#1058;&#1040;&#1041;&#1051;&#1048;&#1062;&#1067;%20&#1058;&#1040;&#1056;&#1048;&#1060;&#1054;&#1042;%20&#1053;&#1040;%20&#1055;&#1045;&#1056;&#1045;&#1044;&#1040;&#1063;&#1059;%20&#1053;&#1040;%202019%20&#1043;&#1054;&#1044;%20%20&#1085;&#1072;%20%2014.0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ЛИСТОВ"/>
      <sheetName val=" Таблица N П1.3"/>
      <sheetName val=" РАСЧЕТ ПОТЕРЬ ПО 887"/>
      <sheetName val=" Таблица N П1.4"/>
      <sheetName val=" Таблица N П1.5 "/>
      <sheetName val=" Таблица N П1.6"/>
      <sheetName val="Таблица N П1.12"/>
      <sheetName val="Таблица N П1.15"/>
      <sheetName val="Таблица N П1.16"/>
      <sheetName val="отчет об исполнении сметы "/>
      <sheetName val="материалы для ремонта"/>
      <sheetName val="ГСМ"/>
      <sheetName val="ремонт  основных фондов "/>
      <sheetName val="расчет нормативной численности"/>
      <sheetName val="Таблица 1.17.1"/>
      <sheetName val="Таблица 1.17"/>
      <sheetName val=" Таблица N П1.18.2"/>
      <sheetName val=" Таблица П1.20"/>
      <sheetName val="Таблица П1.20.3"/>
      <sheetName val=" Таблица N П1.21.3"/>
      <sheetName val="общепроизводственные (цеховые )"/>
      <sheetName val="общехозяйственные"/>
      <sheetName val=" Таблица N П1.24"/>
      <sheetName val=" Таблица N П1.25"/>
      <sheetName val=" Таблица П1.27"/>
      <sheetName val="одноставочный"/>
    </sheetNames>
    <sheetDataSet>
      <sheetData sheetId="0"/>
      <sheetData sheetId="1"/>
      <sheetData sheetId="2"/>
      <sheetData sheetId="3">
        <row r="9">
          <cell r="N9">
            <v>30.9</v>
          </cell>
        </row>
      </sheetData>
      <sheetData sheetId="4">
        <row r="8">
          <cell r="N8">
            <v>3.625</v>
          </cell>
        </row>
      </sheetData>
      <sheetData sheetId="5"/>
      <sheetData sheetId="6"/>
      <sheetData sheetId="7">
        <row r="18">
          <cell r="G18">
            <v>17364.836610576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G19">
            <v>44292.873531215999</v>
          </cell>
        </row>
      </sheetData>
      <sheetData sheetId="23">
        <row r="30">
          <cell r="F30">
            <v>2161.62357264</v>
          </cell>
        </row>
      </sheetData>
      <sheetData sheetId="24"/>
      <sheetData sheetId="25">
        <row r="75">
          <cell r="N75">
            <v>1.5033689725312622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Таблица N П1.3"/>
      <sheetName val=" РАСЧЕТ ПОТЕРЬ ПО 887"/>
      <sheetName val=" Таблица N П1.4"/>
      <sheetName val=" Таблица N П1.5 "/>
      <sheetName val=" Таблица N П1.6"/>
      <sheetName val="Таблица N П1.12"/>
      <sheetName val="Таблица N П1.15"/>
      <sheetName val="смета"/>
      <sheetName val="Таблица N П1.16"/>
      <sheetName val="отчет об исполнении сметы "/>
      <sheetName val="материалы для ремонта"/>
      <sheetName val="ГСМ"/>
      <sheetName val="ремонт  основных фондов "/>
      <sheetName val="расчет нормативной численности"/>
      <sheetName val="амортизация"/>
      <sheetName val=" Таблица N1.17"/>
      <sheetName val=" Таблица N П1.17.1"/>
      <sheetName val=" Таблица N П1.18.2"/>
      <sheetName val=" Таблица П1.20"/>
      <sheetName val="Таблица П1.20.3"/>
      <sheetName val=" Таблица N П1.21.3"/>
      <sheetName val="общепроизводственные (цеховые )"/>
      <sheetName val="общехозяйственные"/>
      <sheetName val=" Таблица N П1.24"/>
      <sheetName val=" Таблица N П1.25"/>
      <sheetName val=" 1.29"/>
      <sheetName val="одноставочный"/>
      <sheetName val="Лист2"/>
      <sheetName val="Таблица N П.1.27"/>
      <sheetName val="Лист1"/>
      <sheetName val="Таблица№ П.1.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6">
          <cell r="G26">
            <v>1247662.9144399681</v>
          </cell>
        </row>
      </sheetData>
      <sheetData sheetId="24" refreshError="1"/>
      <sheetData sheetId="25" refreshError="1"/>
      <sheetData sheetId="26" refreshError="1"/>
      <sheetData sheetId="27" refreshError="1"/>
      <sheetData sheetId="28">
        <row r="16">
          <cell r="L16">
            <v>4.8908399999999999</v>
          </cell>
        </row>
      </sheetData>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irport@rnd-airport.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60" zoomScaleNormal="100" workbookViewId="0">
      <selection activeCell="E66" sqref="E66"/>
    </sheetView>
  </sheetViews>
  <sheetFormatPr defaultRowHeight="15" x14ac:dyDescent="0.25"/>
  <sheetData>
    <row r="1" spans="1:13" ht="16.5" x14ac:dyDescent="0.25">
      <c r="A1" s="53" t="s">
        <v>134</v>
      </c>
      <c r="B1" s="53"/>
      <c r="C1" s="53"/>
      <c r="D1" s="53"/>
      <c r="E1" s="53"/>
      <c r="F1" s="53"/>
      <c r="G1" s="53"/>
      <c r="H1" s="53"/>
      <c r="I1" s="53"/>
      <c r="J1" s="53"/>
      <c r="K1" s="53"/>
      <c r="L1" s="53"/>
      <c r="M1" s="53"/>
    </row>
    <row r="2" spans="1:13" ht="15.75" x14ac:dyDescent="0.25">
      <c r="A2" s="51" t="s">
        <v>135</v>
      </c>
      <c r="B2" s="51"/>
      <c r="C2" s="51"/>
      <c r="D2" s="51"/>
      <c r="E2" s="51"/>
      <c r="F2" s="51"/>
      <c r="G2" s="51"/>
      <c r="H2" s="51"/>
      <c r="I2" s="51"/>
      <c r="J2" s="51"/>
      <c r="K2" s="51"/>
      <c r="L2" s="51"/>
      <c r="M2" s="51"/>
    </row>
    <row r="3" spans="1:13" ht="15.75" x14ac:dyDescent="0.25">
      <c r="A3" s="51" t="s">
        <v>174</v>
      </c>
      <c r="B3" s="51"/>
      <c r="C3" s="51"/>
      <c r="D3" s="51"/>
      <c r="E3" s="51"/>
      <c r="F3" s="51"/>
      <c r="G3" s="51"/>
      <c r="H3" s="51"/>
      <c r="I3" s="51"/>
      <c r="J3" s="51"/>
      <c r="K3" s="51"/>
      <c r="L3" s="51"/>
      <c r="M3" s="51"/>
    </row>
    <row r="4" spans="1:13" ht="15.75" x14ac:dyDescent="0.25">
      <c r="A4" s="54" t="s">
        <v>137</v>
      </c>
      <c r="B4" s="54"/>
      <c r="C4" s="54"/>
      <c r="D4" s="54"/>
      <c r="E4" s="54"/>
      <c r="F4" s="54"/>
      <c r="G4" s="54"/>
      <c r="H4" s="54"/>
      <c r="I4" s="54"/>
      <c r="J4" s="54"/>
      <c r="K4" s="54"/>
      <c r="L4" s="54"/>
      <c r="M4" s="54"/>
    </row>
    <row r="5" spans="1:13" ht="15.75" x14ac:dyDescent="0.25">
      <c r="A5" s="6"/>
      <c r="B5" s="7"/>
      <c r="C5" s="7"/>
      <c r="D5" s="7"/>
      <c r="E5" s="7"/>
      <c r="F5" s="7"/>
      <c r="G5" s="7"/>
      <c r="H5" s="7"/>
      <c r="I5" s="7"/>
      <c r="J5" s="7"/>
      <c r="K5" s="7"/>
      <c r="L5" s="7"/>
      <c r="M5" s="7"/>
    </row>
    <row r="6" spans="1:13" ht="15.75" x14ac:dyDescent="0.25">
      <c r="A6" s="52" t="s">
        <v>138</v>
      </c>
      <c r="B6" s="52"/>
      <c r="C6" s="52"/>
      <c r="D6" s="52"/>
      <c r="E6" s="52"/>
      <c r="F6" s="52"/>
      <c r="G6" s="52"/>
      <c r="H6" s="52"/>
      <c r="I6" s="52"/>
      <c r="J6" s="52"/>
      <c r="K6" s="52"/>
      <c r="L6" s="52"/>
      <c r="M6" s="52"/>
    </row>
    <row r="7" spans="1:13" ht="15.75" x14ac:dyDescent="0.25">
      <c r="A7" s="51" t="s">
        <v>136</v>
      </c>
      <c r="B7" s="51"/>
      <c r="C7" s="51"/>
      <c r="D7" s="51"/>
      <c r="E7" s="51"/>
      <c r="F7" s="51"/>
      <c r="G7" s="51"/>
      <c r="H7" s="51"/>
      <c r="I7" s="51"/>
      <c r="J7" s="51"/>
      <c r="K7" s="51"/>
      <c r="L7" s="51"/>
      <c r="M7" s="51"/>
    </row>
    <row r="8" spans="1:13" ht="15.75" x14ac:dyDescent="0.25">
      <c r="A8" s="52" t="s">
        <v>7</v>
      </c>
      <c r="B8" s="52"/>
      <c r="C8" s="52"/>
      <c r="D8" s="52"/>
      <c r="E8" s="52"/>
      <c r="F8" s="52"/>
      <c r="G8" s="52"/>
      <c r="H8" s="52"/>
      <c r="I8" s="52"/>
      <c r="J8" s="52"/>
      <c r="K8" s="52"/>
      <c r="L8" s="52"/>
      <c r="M8" s="52"/>
    </row>
    <row r="9" spans="1:13" ht="15.75" x14ac:dyDescent="0.25">
      <c r="A9" s="7"/>
      <c r="B9" s="7"/>
      <c r="C9" s="7"/>
      <c r="D9" s="7"/>
      <c r="E9" s="7"/>
      <c r="F9" s="7"/>
      <c r="G9" s="7"/>
      <c r="H9" s="7"/>
      <c r="I9" s="7"/>
      <c r="J9" s="7"/>
      <c r="K9" s="7"/>
      <c r="L9" s="7"/>
      <c r="M9" s="7"/>
    </row>
    <row r="10" spans="1:13" ht="15.75" x14ac:dyDescent="0.25">
      <c r="A10" s="7"/>
      <c r="B10" s="7"/>
      <c r="C10" s="7"/>
      <c r="D10" s="7"/>
      <c r="E10" s="7"/>
      <c r="F10" s="7"/>
      <c r="G10" s="7"/>
      <c r="H10" s="7"/>
      <c r="I10" s="7"/>
      <c r="J10" s="7"/>
      <c r="K10" s="7"/>
      <c r="L10" s="7"/>
      <c r="M10" s="7"/>
    </row>
  </sheetData>
  <mergeCells count="7">
    <mergeCell ref="A7:M7"/>
    <mergeCell ref="A8:M8"/>
    <mergeCell ref="A1:M1"/>
    <mergeCell ref="A2:M2"/>
    <mergeCell ref="A3:M3"/>
    <mergeCell ref="A4:M4"/>
    <mergeCell ref="A6:M6"/>
  </mergeCell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tabSelected="1" zoomScaleNormal="100" workbookViewId="0">
      <selection activeCell="A29" sqref="A29"/>
    </sheetView>
  </sheetViews>
  <sheetFormatPr defaultRowHeight="15" x14ac:dyDescent="0.25"/>
  <cols>
    <col min="1" max="1" width="39.28515625" customWidth="1"/>
    <col min="2" max="2" width="8.28515625" customWidth="1"/>
    <col min="3" max="3" width="8.7109375" customWidth="1"/>
    <col min="4" max="4" width="10.28515625" customWidth="1"/>
    <col min="5" max="5" width="10.140625" customWidth="1"/>
    <col min="6" max="6" width="18.42578125" customWidth="1"/>
  </cols>
  <sheetData>
    <row r="1" spans="1:6" x14ac:dyDescent="0.25">
      <c r="A1" s="64" t="s">
        <v>139</v>
      </c>
      <c r="B1" s="64"/>
      <c r="C1" s="64"/>
      <c r="D1" s="64"/>
      <c r="E1" s="64"/>
      <c r="F1" s="64"/>
    </row>
    <row r="2" spans="1:6" x14ac:dyDescent="0.25">
      <c r="A2" s="64" t="s">
        <v>9</v>
      </c>
      <c r="B2" s="64"/>
      <c r="C2" s="64"/>
      <c r="D2" s="64"/>
      <c r="E2" s="64"/>
      <c r="F2" s="64"/>
    </row>
    <row r="3" spans="1:6" x14ac:dyDescent="0.25">
      <c r="A3" s="64" t="s">
        <v>10</v>
      </c>
      <c r="B3" s="64"/>
      <c r="C3" s="64"/>
      <c r="D3" s="64"/>
      <c r="E3" s="64"/>
      <c r="F3" s="64"/>
    </row>
    <row r="4" spans="1:6" x14ac:dyDescent="0.25">
      <c r="A4" s="64" t="s">
        <v>11</v>
      </c>
      <c r="B4" s="64"/>
      <c r="C4" s="64"/>
      <c r="D4" s="64"/>
      <c r="E4" s="64"/>
      <c r="F4" s="64"/>
    </row>
    <row r="5" spans="1:6" ht="15.75" x14ac:dyDescent="0.25">
      <c r="A5" s="8"/>
      <c r="B5" s="7"/>
      <c r="C5" s="7"/>
      <c r="D5" s="7"/>
      <c r="E5" s="7"/>
      <c r="F5" s="7"/>
    </row>
    <row r="6" spans="1:6" x14ac:dyDescent="0.25">
      <c r="A6" s="65" t="s">
        <v>140</v>
      </c>
      <c r="B6" s="65"/>
      <c r="C6" s="65"/>
      <c r="D6" s="65"/>
      <c r="E6" s="65"/>
      <c r="F6" s="65"/>
    </row>
    <row r="7" spans="1:6" ht="16.5" thickBot="1" x14ac:dyDescent="0.3">
      <c r="A7" s="8"/>
      <c r="B7" s="7"/>
      <c r="C7" s="7"/>
      <c r="D7" s="7"/>
      <c r="E7" s="7"/>
      <c r="F7" s="7"/>
    </row>
    <row r="8" spans="1:6" ht="20.45" customHeight="1" x14ac:dyDescent="0.25">
      <c r="A8" s="58" t="s">
        <v>141</v>
      </c>
      <c r="B8" s="62" t="s">
        <v>152</v>
      </c>
      <c r="C8" s="62"/>
      <c r="D8" s="62"/>
      <c r="E8" s="62"/>
      <c r="F8" s="63"/>
    </row>
    <row r="9" spans="1:6" ht="20.45" customHeight="1" thickBot="1" x14ac:dyDescent="0.3">
      <c r="A9" s="59"/>
      <c r="B9" s="60" t="s">
        <v>153</v>
      </c>
      <c r="C9" s="60"/>
      <c r="D9" s="60"/>
      <c r="E9" s="60"/>
      <c r="F9" s="61"/>
    </row>
    <row r="10" spans="1:6" ht="19.899999999999999" customHeight="1" thickBot="1" x14ac:dyDescent="0.3">
      <c r="A10" s="9" t="s">
        <v>142</v>
      </c>
      <c r="B10" s="56" t="s">
        <v>7</v>
      </c>
      <c r="C10" s="56"/>
      <c r="D10" s="56"/>
      <c r="E10" s="56"/>
      <c r="F10" s="57"/>
    </row>
    <row r="11" spans="1:6" ht="16.899999999999999" customHeight="1" thickBot="1" x14ac:dyDescent="0.3">
      <c r="A11" s="9" t="s">
        <v>143</v>
      </c>
      <c r="B11" s="56" t="s">
        <v>154</v>
      </c>
      <c r="C11" s="56"/>
      <c r="D11" s="56"/>
      <c r="E11" s="56"/>
      <c r="F11" s="57"/>
    </row>
    <row r="12" spans="1:6" ht="16.5" thickBot="1" x14ac:dyDescent="0.3">
      <c r="A12" s="9" t="s">
        <v>144</v>
      </c>
      <c r="B12" s="56" t="s">
        <v>154</v>
      </c>
      <c r="C12" s="56"/>
      <c r="D12" s="56"/>
      <c r="E12" s="56"/>
      <c r="F12" s="57"/>
    </row>
    <row r="13" spans="1:6" ht="16.5" thickBot="1" x14ac:dyDescent="0.3">
      <c r="A13" s="9" t="s">
        <v>145</v>
      </c>
      <c r="B13" s="56">
        <v>6166011054</v>
      </c>
      <c r="C13" s="56"/>
      <c r="D13" s="56"/>
      <c r="E13" s="56"/>
      <c r="F13" s="57"/>
    </row>
    <row r="14" spans="1:6" ht="16.5" thickBot="1" x14ac:dyDescent="0.3">
      <c r="A14" s="9" t="s">
        <v>146</v>
      </c>
      <c r="B14" s="56">
        <v>616601001</v>
      </c>
      <c r="C14" s="56"/>
      <c r="D14" s="56"/>
      <c r="E14" s="56"/>
      <c r="F14" s="57"/>
    </row>
    <row r="15" spans="1:6" ht="15.75" x14ac:dyDescent="0.25">
      <c r="A15" s="58" t="s">
        <v>147</v>
      </c>
      <c r="B15" s="62" t="s">
        <v>155</v>
      </c>
      <c r="C15" s="62"/>
      <c r="D15" s="62"/>
      <c r="E15" s="62"/>
      <c r="F15" s="63"/>
    </row>
    <row r="16" spans="1:6" ht="16.5" thickBot="1" x14ac:dyDescent="0.3">
      <c r="A16" s="59"/>
      <c r="B16" s="60" t="s">
        <v>157</v>
      </c>
      <c r="C16" s="60"/>
      <c r="D16" s="60"/>
      <c r="E16" s="60"/>
      <c r="F16" s="61"/>
    </row>
    <row r="17" spans="1:6" ht="16.5" thickBot="1" x14ac:dyDescent="0.3">
      <c r="A17" s="9" t="s">
        <v>148</v>
      </c>
      <c r="B17" s="55" t="s">
        <v>179</v>
      </c>
      <c r="C17" s="56"/>
      <c r="D17" s="56"/>
      <c r="E17" s="56"/>
      <c r="F17" s="57"/>
    </row>
    <row r="18" spans="1:6" ht="16.5" thickBot="1" x14ac:dyDescent="0.3">
      <c r="A18" s="9" t="s">
        <v>149</v>
      </c>
      <c r="B18" s="56" t="s">
        <v>158</v>
      </c>
      <c r="C18" s="56"/>
      <c r="D18" s="56"/>
      <c r="E18" s="56"/>
      <c r="F18" s="57"/>
    </row>
    <row r="19" spans="1:6" ht="16.5" thickBot="1" x14ac:dyDescent="0.3">
      <c r="A19" s="9" t="s">
        <v>150</v>
      </c>
      <c r="B19" s="56" t="s">
        <v>159</v>
      </c>
      <c r="C19" s="56"/>
      <c r="D19" s="56"/>
      <c r="E19" s="56"/>
      <c r="F19" s="57"/>
    </row>
    <row r="20" spans="1:6" x14ac:dyDescent="0.25">
      <c r="A20" s="1"/>
    </row>
  </sheetData>
  <mergeCells count="19">
    <mergeCell ref="A1:F1"/>
    <mergeCell ref="A2:F2"/>
    <mergeCell ref="A3:F3"/>
    <mergeCell ref="A4:F4"/>
    <mergeCell ref="A6:F6"/>
    <mergeCell ref="B17:F17"/>
    <mergeCell ref="B18:F18"/>
    <mergeCell ref="B19:F19"/>
    <mergeCell ref="A8:A9"/>
    <mergeCell ref="B9:F9"/>
    <mergeCell ref="B10:F10"/>
    <mergeCell ref="B11:F11"/>
    <mergeCell ref="B12:F12"/>
    <mergeCell ref="A15:A16"/>
    <mergeCell ref="B15:F15"/>
    <mergeCell ref="B16:F16"/>
    <mergeCell ref="B8:F8"/>
    <mergeCell ref="B13:F13"/>
    <mergeCell ref="B14:F14"/>
  </mergeCells>
  <hyperlinks>
    <hyperlink ref="B17" r:id="rId1"/>
  </hyperlinks>
  <pageMargins left="0.7" right="0.7" top="0.75" bottom="0.75" header="0.3" footer="0.3"/>
  <pageSetup paperSize="9" scale="83"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51"/>
  <sheetViews>
    <sheetView view="pageBreakPreview" zoomScaleNormal="100" zoomScaleSheetLayoutView="100" workbookViewId="0">
      <selection activeCell="E32" sqref="E32"/>
    </sheetView>
  </sheetViews>
  <sheetFormatPr defaultRowHeight="15" x14ac:dyDescent="0.25"/>
  <cols>
    <col min="1" max="1" width="4.7109375" customWidth="1"/>
    <col min="2" max="2" width="10.140625" customWidth="1"/>
    <col min="3" max="3" width="79.140625" customWidth="1"/>
    <col min="4" max="4" width="19.42578125" customWidth="1"/>
    <col min="5" max="5" width="25.28515625" customWidth="1"/>
    <col min="6" max="6" width="24" customWidth="1"/>
    <col min="7" max="7" width="22.85546875" customWidth="1"/>
    <col min="8" max="8" width="10.85546875" customWidth="1"/>
  </cols>
  <sheetData>
    <row r="1" spans="2:7" x14ac:dyDescent="0.25">
      <c r="B1" s="64" t="s">
        <v>8</v>
      </c>
      <c r="C1" s="64"/>
      <c r="D1" s="64"/>
      <c r="E1" s="64"/>
      <c r="F1" s="64"/>
      <c r="G1" s="64"/>
    </row>
    <row r="2" spans="2:7" x14ac:dyDescent="0.25">
      <c r="B2" s="64" t="s">
        <v>9</v>
      </c>
      <c r="C2" s="64"/>
      <c r="D2" s="64"/>
      <c r="E2" s="64"/>
      <c r="F2" s="64"/>
      <c r="G2" s="64"/>
    </row>
    <row r="3" spans="2:7" x14ac:dyDescent="0.25">
      <c r="B3" s="64" t="s">
        <v>10</v>
      </c>
      <c r="C3" s="64"/>
      <c r="D3" s="64"/>
      <c r="E3" s="64"/>
      <c r="F3" s="64"/>
      <c r="G3" s="64"/>
    </row>
    <row r="4" spans="2:7" x14ac:dyDescent="0.25">
      <c r="B4" s="64" t="s">
        <v>11</v>
      </c>
      <c r="C4" s="64"/>
      <c r="D4" s="64"/>
      <c r="E4" s="64"/>
      <c r="F4" s="64"/>
      <c r="G4" s="64"/>
    </row>
    <row r="5" spans="2:7" ht="24" customHeight="1" x14ac:dyDescent="0.25">
      <c r="B5" s="67" t="s">
        <v>12</v>
      </c>
      <c r="C5" s="67"/>
      <c r="D5" s="67"/>
      <c r="E5" s="67"/>
      <c r="F5" s="67"/>
      <c r="G5" s="67"/>
    </row>
    <row r="6" spans="2:7" ht="23.25" x14ac:dyDescent="0.25">
      <c r="B6" s="67" t="s">
        <v>13</v>
      </c>
      <c r="C6" s="67"/>
      <c r="D6" s="67"/>
      <c r="E6" s="67"/>
      <c r="F6" s="67"/>
      <c r="G6" s="67"/>
    </row>
    <row r="7" spans="2:7" ht="23.25" x14ac:dyDescent="0.25">
      <c r="B7" s="67" t="s">
        <v>14</v>
      </c>
      <c r="C7" s="67"/>
      <c r="D7" s="67"/>
      <c r="E7" s="67"/>
      <c r="F7" s="67"/>
      <c r="G7" s="67"/>
    </row>
    <row r="8" spans="2:7" ht="23.25" x14ac:dyDescent="0.25">
      <c r="B8" s="67" t="s">
        <v>15</v>
      </c>
      <c r="C8" s="67"/>
      <c r="D8" s="67"/>
      <c r="E8" s="67"/>
      <c r="F8" s="67"/>
      <c r="G8" s="67"/>
    </row>
    <row r="9" spans="2:7" ht="24" thickBot="1" x14ac:dyDescent="0.4">
      <c r="B9" s="66"/>
      <c r="C9" s="66"/>
      <c r="D9" s="66"/>
      <c r="E9" s="66"/>
      <c r="F9" s="66"/>
      <c r="G9" s="66"/>
    </row>
    <row r="10" spans="2:7" ht="105.75" customHeight="1" x14ac:dyDescent="0.25">
      <c r="B10" s="26" t="s">
        <v>16</v>
      </c>
      <c r="C10" s="27" t="s">
        <v>17</v>
      </c>
      <c r="D10" s="27" t="s">
        <v>18</v>
      </c>
      <c r="E10" s="28" t="s">
        <v>160</v>
      </c>
      <c r="F10" s="28" t="s">
        <v>171</v>
      </c>
      <c r="G10" s="29" t="s">
        <v>161</v>
      </c>
    </row>
    <row r="11" spans="2:7" ht="18.75" x14ac:dyDescent="0.25">
      <c r="B11" s="30"/>
      <c r="C11" s="14"/>
      <c r="D11" s="14"/>
      <c r="E11" s="15" t="s">
        <v>162</v>
      </c>
      <c r="F11" s="15" t="s">
        <v>163</v>
      </c>
      <c r="G11" s="31" t="s">
        <v>164</v>
      </c>
    </row>
    <row r="12" spans="2:7" ht="18.75" customHeight="1" x14ac:dyDescent="0.25">
      <c r="B12" s="30" t="s">
        <v>0</v>
      </c>
      <c r="C12" s="16" t="s">
        <v>170</v>
      </c>
      <c r="D12" s="14"/>
      <c r="E12" s="17"/>
      <c r="F12" s="17"/>
      <c r="G12" s="32"/>
    </row>
    <row r="13" spans="2:7" ht="18.75" x14ac:dyDescent="0.25">
      <c r="B13" s="33" t="s">
        <v>21</v>
      </c>
      <c r="C13" s="18" t="s">
        <v>22</v>
      </c>
      <c r="D13" s="25" t="s">
        <v>23</v>
      </c>
      <c r="E13" s="39">
        <v>17728.599999999999</v>
      </c>
      <c r="F13" s="39">
        <v>9597.93</v>
      </c>
      <c r="G13" s="34">
        <v>113873.56</v>
      </c>
    </row>
    <row r="14" spans="2:7" ht="18.75" x14ac:dyDescent="0.25">
      <c r="B14" s="33" t="s">
        <v>24</v>
      </c>
      <c r="C14" s="18" t="s">
        <v>25</v>
      </c>
      <c r="D14" s="25" t="s">
        <v>23</v>
      </c>
      <c r="E14" s="39">
        <v>-9004.58</v>
      </c>
      <c r="F14" s="40" t="s">
        <v>168</v>
      </c>
      <c r="G14" s="19" t="s">
        <v>168</v>
      </c>
    </row>
    <row r="15" spans="2:7" ht="18.75" x14ac:dyDescent="0.25">
      <c r="B15" s="33" t="s">
        <v>26</v>
      </c>
      <c r="C15" s="18" t="s">
        <v>27</v>
      </c>
      <c r="D15" s="25" t="s">
        <v>23</v>
      </c>
      <c r="E15" s="41">
        <v>0</v>
      </c>
      <c r="F15" s="40" t="s">
        <v>168</v>
      </c>
      <c r="G15" s="19" t="s">
        <v>168</v>
      </c>
    </row>
    <row r="16" spans="2:7" ht="18.75" x14ac:dyDescent="0.25">
      <c r="B16" s="33" t="s">
        <v>28</v>
      </c>
      <c r="C16" s="18" t="s">
        <v>29</v>
      </c>
      <c r="D16" s="25" t="s">
        <v>23</v>
      </c>
      <c r="E16" s="41">
        <v>-9004.58</v>
      </c>
      <c r="F16" s="40" t="s">
        <v>168</v>
      </c>
      <c r="G16" s="19" t="s">
        <v>168</v>
      </c>
    </row>
    <row r="17" spans="2:8" ht="18.75" x14ac:dyDescent="0.25">
      <c r="B17" s="30" t="s">
        <v>1</v>
      </c>
      <c r="C17" s="16" t="s">
        <v>30</v>
      </c>
      <c r="D17" s="25"/>
      <c r="E17" s="41">
        <v>0</v>
      </c>
      <c r="F17" s="40" t="s">
        <v>168</v>
      </c>
      <c r="G17" s="19" t="s">
        <v>168</v>
      </c>
    </row>
    <row r="18" spans="2:8" ht="56.25" x14ac:dyDescent="0.25">
      <c r="B18" s="33" t="s">
        <v>31</v>
      </c>
      <c r="C18" s="18" t="s">
        <v>32</v>
      </c>
      <c r="D18" s="25" t="s">
        <v>33</v>
      </c>
      <c r="E18" s="40" t="s">
        <v>168</v>
      </c>
      <c r="F18" s="40" t="s">
        <v>168</v>
      </c>
      <c r="G18" s="19" t="s">
        <v>168</v>
      </c>
    </row>
    <row r="19" spans="2:8" ht="39.75" customHeight="1" x14ac:dyDescent="0.25">
      <c r="B19" s="30" t="s">
        <v>2</v>
      </c>
      <c r="C19" s="16" t="s">
        <v>34</v>
      </c>
      <c r="D19" s="25"/>
      <c r="E19" s="40" t="s">
        <v>168</v>
      </c>
      <c r="F19" s="20" t="s">
        <v>168</v>
      </c>
      <c r="G19" s="42" t="s">
        <v>168</v>
      </c>
    </row>
    <row r="20" spans="2:8" ht="62.25" customHeight="1" x14ac:dyDescent="0.25">
      <c r="B20" s="33" t="s">
        <v>35</v>
      </c>
      <c r="C20" s="18" t="s">
        <v>36</v>
      </c>
      <c r="D20" s="25" t="s">
        <v>37</v>
      </c>
      <c r="E20" s="19" t="s">
        <v>167</v>
      </c>
      <c r="F20" s="20" t="s">
        <v>167</v>
      </c>
      <c r="G20" s="43" t="s">
        <v>167</v>
      </c>
    </row>
    <row r="21" spans="2:8" ht="51" customHeight="1" x14ac:dyDescent="0.25">
      <c r="B21" s="33" t="s">
        <v>38</v>
      </c>
      <c r="C21" s="18" t="s">
        <v>39</v>
      </c>
      <c r="D21" s="25" t="s">
        <v>40</v>
      </c>
      <c r="E21" s="19" t="s">
        <v>167</v>
      </c>
      <c r="F21" s="20" t="s">
        <v>167</v>
      </c>
      <c r="G21" s="43" t="s">
        <v>167</v>
      </c>
    </row>
    <row r="22" spans="2:8" ht="33.75" customHeight="1" x14ac:dyDescent="0.25">
      <c r="B22" s="33" t="s">
        <v>41</v>
      </c>
      <c r="C22" s="18" t="s">
        <v>42</v>
      </c>
      <c r="D22" s="25" t="s">
        <v>37</v>
      </c>
      <c r="E22" s="19">
        <v>6.4480000000000004</v>
      </c>
      <c r="F22" s="20">
        <v>5.0670000000000002</v>
      </c>
      <c r="G22" s="34">
        <f>'[1] Таблица N П1.5 '!$N$8</f>
        <v>3.625</v>
      </c>
    </row>
    <row r="23" spans="2:8" ht="27" customHeight="1" x14ac:dyDescent="0.25">
      <c r="B23" s="33" t="s">
        <v>43</v>
      </c>
      <c r="C23" s="18" t="s">
        <v>44</v>
      </c>
      <c r="D23" s="25" t="s">
        <v>45</v>
      </c>
      <c r="E23" s="19">
        <v>33650</v>
      </c>
      <c r="F23" s="20">
        <v>30840</v>
      </c>
      <c r="G23" s="34">
        <v>30900</v>
      </c>
    </row>
    <row r="24" spans="2:8" ht="57" customHeight="1" x14ac:dyDescent="0.25">
      <c r="B24" s="33" t="s">
        <v>46</v>
      </c>
      <c r="C24" s="18" t="s">
        <v>47</v>
      </c>
      <c r="D24" s="25" t="s">
        <v>45</v>
      </c>
      <c r="E24" s="39" t="s">
        <v>167</v>
      </c>
      <c r="F24" s="20" t="s">
        <v>167</v>
      </c>
      <c r="G24" s="44" t="s">
        <v>167</v>
      </c>
    </row>
    <row r="25" spans="2:8" ht="56.25" x14ac:dyDescent="0.25">
      <c r="B25" s="33" t="s">
        <v>48</v>
      </c>
      <c r="C25" s="18" t="s">
        <v>49</v>
      </c>
      <c r="D25" s="25" t="s">
        <v>33</v>
      </c>
      <c r="E25" s="19">
        <v>2.95</v>
      </c>
      <c r="F25" s="20">
        <v>2.95</v>
      </c>
      <c r="G25" s="34">
        <v>2.1800000000000002</v>
      </c>
    </row>
    <row r="26" spans="2:8" ht="42" customHeight="1" x14ac:dyDescent="0.25">
      <c r="B26" s="33" t="s">
        <v>50</v>
      </c>
      <c r="C26" s="18" t="s">
        <v>51</v>
      </c>
      <c r="D26" s="25"/>
      <c r="E26" s="19" t="s">
        <v>167</v>
      </c>
      <c r="F26" s="20" t="s">
        <v>167</v>
      </c>
      <c r="G26" s="43" t="s">
        <v>167</v>
      </c>
    </row>
    <row r="27" spans="2:8" ht="56.25" x14ac:dyDescent="0.25">
      <c r="B27" s="33" t="s">
        <v>52</v>
      </c>
      <c r="C27" s="18" t="s">
        <v>53</v>
      </c>
      <c r="D27" s="25" t="s">
        <v>40</v>
      </c>
      <c r="E27" s="19" t="s">
        <v>167</v>
      </c>
      <c r="F27" s="20" t="s">
        <v>167</v>
      </c>
      <c r="G27" s="43" t="s">
        <v>167</v>
      </c>
    </row>
    <row r="28" spans="2:8" ht="37.5" x14ac:dyDescent="0.25">
      <c r="B28" s="30" t="s">
        <v>3</v>
      </c>
      <c r="C28" s="16" t="s">
        <v>54</v>
      </c>
      <c r="D28" s="14"/>
      <c r="E28" s="21">
        <v>26733.18</v>
      </c>
      <c r="F28" s="22">
        <f>F13</f>
        <v>9597.93</v>
      </c>
      <c r="G28" s="35">
        <f>G13</f>
        <v>113873.56</v>
      </c>
    </row>
    <row r="29" spans="2:8" ht="37.5" x14ac:dyDescent="0.25">
      <c r="B29" s="33" t="s">
        <v>55</v>
      </c>
      <c r="C29" s="18" t="s">
        <v>172</v>
      </c>
      <c r="D29" s="25" t="s">
        <v>23</v>
      </c>
      <c r="E29" s="19">
        <v>16140.36</v>
      </c>
      <c r="F29" s="20">
        <v>9783.65</v>
      </c>
      <c r="G29" s="34">
        <v>20298.48</v>
      </c>
      <c r="H29" s="78" t="s">
        <v>156</v>
      </c>
    </row>
    <row r="30" spans="2:8" ht="18.75" x14ac:dyDescent="0.25">
      <c r="B30" s="33"/>
      <c r="C30" s="38" t="s">
        <v>177</v>
      </c>
      <c r="D30" s="25"/>
      <c r="E30" s="19">
        <v>13083.56</v>
      </c>
      <c r="F30" s="20">
        <v>4937.93</v>
      </c>
      <c r="G30" s="34">
        <v>14431.18</v>
      </c>
      <c r="H30" s="78" t="s">
        <v>156</v>
      </c>
    </row>
    <row r="31" spans="2:8" ht="18.75" x14ac:dyDescent="0.25">
      <c r="B31" s="33"/>
      <c r="C31" s="38" t="s">
        <v>175</v>
      </c>
      <c r="D31" s="25"/>
      <c r="E31" s="19">
        <v>1423.1</v>
      </c>
      <c r="F31" s="20">
        <v>0</v>
      </c>
      <c r="G31" s="34">
        <v>0</v>
      </c>
    </row>
    <row r="32" spans="2:8" ht="18.75" x14ac:dyDescent="0.25">
      <c r="B32" s="33"/>
      <c r="C32" s="38" t="s">
        <v>176</v>
      </c>
      <c r="D32" s="25"/>
      <c r="E32" s="19">
        <v>1454.6</v>
      </c>
      <c r="F32" s="20">
        <v>2294.75</v>
      </c>
      <c r="G32" s="34">
        <v>2984.78</v>
      </c>
    </row>
    <row r="33" spans="2:7" ht="42.75" customHeight="1" x14ac:dyDescent="0.25">
      <c r="B33" s="33" t="s">
        <v>56</v>
      </c>
      <c r="C33" s="18" t="s">
        <v>173</v>
      </c>
      <c r="D33" s="25" t="s">
        <v>23</v>
      </c>
      <c r="E33" s="20">
        <f>E28-E29-E34</f>
        <v>10592.82</v>
      </c>
      <c r="F33" s="20">
        <v>3015.07</v>
      </c>
      <c r="G33" s="34">
        <v>29641.25</v>
      </c>
    </row>
    <row r="34" spans="2:7" ht="18.75" x14ac:dyDescent="0.25">
      <c r="B34" s="33" t="s">
        <v>57</v>
      </c>
      <c r="C34" s="18" t="s">
        <v>58</v>
      </c>
      <c r="D34" s="25" t="s">
        <v>23</v>
      </c>
      <c r="E34" s="45"/>
      <c r="F34" s="20">
        <v>-5081.4399999999996</v>
      </c>
      <c r="G34" s="34">
        <v>61772.21</v>
      </c>
    </row>
    <row r="35" spans="2:7" ht="25.5" customHeight="1" x14ac:dyDescent="0.25">
      <c r="B35" s="33" t="s">
        <v>59</v>
      </c>
      <c r="C35" s="18" t="s">
        <v>60</v>
      </c>
      <c r="D35" s="25" t="s">
        <v>23</v>
      </c>
      <c r="E35" s="45" t="s">
        <v>167</v>
      </c>
      <c r="F35" s="20" t="s">
        <v>167</v>
      </c>
      <c r="G35" s="34" t="s">
        <v>167</v>
      </c>
    </row>
    <row r="36" spans="2:7" ht="45" customHeight="1" x14ac:dyDescent="0.25">
      <c r="B36" s="69" t="s">
        <v>61</v>
      </c>
      <c r="C36" s="18" t="s">
        <v>62</v>
      </c>
      <c r="D36" s="25"/>
      <c r="E36" s="45" t="s">
        <v>167</v>
      </c>
      <c r="F36" s="20" t="s">
        <v>167</v>
      </c>
      <c r="G36" s="34" t="s">
        <v>167</v>
      </c>
    </row>
    <row r="37" spans="2:7" ht="25.5" customHeight="1" x14ac:dyDescent="0.25">
      <c r="B37" s="69"/>
      <c r="C37" s="18" t="s">
        <v>63</v>
      </c>
      <c r="D37" s="25"/>
      <c r="E37" s="45" t="s">
        <v>167</v>
      </c>
      <c r="F37" s="20" t="s">
        <v>167</v>
      </c>
      <c r="G37" s="34" t="s">
        <v>167</v>
      </c>
    </row>
    <row r="38" spans="2:7" ht="22.5" customHeight="1" x14ac:dyDescent="0.25">
      <c r="B38" s="69"/>
      <c r="C38" s="18" t="s">
        <v>64</v>
      </c>
      <c r="D38" s="25" t="s">
        <v>65</v>
      </c>
      <c r="E38" s="23">
        <v>721.02</v>
      </c>
      <c r="F38" s="22">
        <v>558.51</v>
      </c>
      <c r="G38" s="35">
        <v>1043.92</v>
      </c>
    </row>
    <row r="39" spans="2:7" ht="37.5" x14ac:dyDescent="0.25">
      <c r="B39" s="69"/>
      <c r="C39" s="18" t="s">
        <v>66</v>
      </c>
      <c r="D39" s="25" t="s">
        <v>67</v>
      </c>
      <c r="E39" s="23">
        <f>E29/E38</f>
        <v>22.385453940251313</v>
      </c>
      <c r="F39" s="22">
        <f>F29/F38</f>
        <v>17.517412400852269</v>
      </c>
      <c r="G39" s="35">
        <f>G29/G38</f>
        <v>19.44447850409993</v>
      </c>
    </row>
    <row r="40" spans="2:7" ht="37.5" x14ac:dyDescent="0.25">
      <c r="B40" s="30" t="s">
        <v>4</v>
      </c>
      <c r="C40" s="16" t="s">
        <v>68</v>
      </c>
      <c r="D40" s="14"/>
      <c r="E40" s="23" t="s">
        <v>167</v>
      </c>
      <c r="F40" s="22" t="s">
        <v>167</v>
      </c>
      <c r="G40" s="35" t="s">
        <v>167</v>
      </c>
    </row>
    <row r="41" spans="2:7" ht="18.75" x14ac:dyDescent="0.25">
      <c r="B41" s="33" t="s">
        <v>5</v>
      </c>
      <c r="C41" s="18" t="s">
        <v>166</v>
      </c>
      <c r="D41" s="25" t="s">
        <v>69</v>
      </c>
      <c r="E41" s="23">
        <v>23</v>
      </c>
      <c r="F41" s="22">
        <v>24</v>
      </c>
      <c r="G41" s="35">
        <v>28</v>
      </c>
    </row>
    <row r="42" spans="2:7" ht="36.75" customHeight="1" x14ac:dyDescent="0.25">
      <c r="B42" s="33" t="s">
        <v>6</v>
      </c>
      <c r="C42" s="18" t="s">
        <v>70</v>
      </c>
      <c r="D42" s="25" t="s">
        <v>71</v>
      </c>
      <c r="E42" s="23">
        <f>E30/E41/12</f>
        <v>47.404202898550722</v>
      </c>
      <c r="F42" s="22">
        <f>F30/F41/12</f>
        <v>17.145590277777778</v>
      </c>
      <c r="G42" s="35">
        <f>G30/G41/12</f>
        <v>42.949940476190477</v>
      </c>
    </row>
    <row r="43" spans="2:7" ht="37.5" x14ac:dyDescent="0.25">
      <c r="B43" s="70" t="s">
        <v>72</v>
      </c>
      <c r="C43" s="18" t="s">
        <v>73</v>
      </c>
      <c r="D43" s="25"/>
      <c r="E43" s="46" t="s">
        <v>168</v>
      </c>
      <c r="F43" s="22" t="s">
        <v>168</v>
      </c>
      <c r="G43" s="47" t="s">
        <v>168</v>
      </c>
    </row>
    <row r="44" spans="2:7" ht="31.5" customHeight="1" x14ac:dyDescent="0.25">
      <c r="B44" s="70"/>
      <c r="C44" s="16" t="s">
        <v>63</v>
      </c>
      <c r="D44" s="25"/>
      <c r="E44" s="48" t="s">
        <v>156</v>
      </c>
      <c r="F44" s="49"/>
      <c r="G44" s="50"/>
    </row>
    <row r="45" spans="2:7" ht="43.5" customHeight="1" x14ac:dyDescent="0.25">
      <c r="B45" s="70"/>
      <c r="C45" s="18" t="s">
        <v>74</v>
      </c>
      <c r="D45" s="25" t="s">
        <v>23</v>
      </c>
      <c r="E45" s="48">
        <v>13</v>
      </c>
      <c r="F45" s="49">
        <v>13</v>
      </c>
      <c r="G45" s="50">
        <v>13</v>
      </c>
    </row>
    <row r="46" spans="2:7" ht="58.5" customHeight="1" thickBot="1" x14ac:dyDescent="0.3">
      <c r="B46" s="71"/>
      <c r="C46" s="36" t="s">
        <v>75</v>
      </c>
      <c r="D46" s="37" t="s">
        <v>23</v>
      </c>
      <c r="E46" s="72" t="s">
        <v>165</v>
      </c>
      <c r="F46" s="72"/>
      <c r="G46" s="73"/>
    </row>
    <row r="47" spans="2:7" ht="19.5" customHeight="1" x14ac:dyDescent="0.25">
      <c r="B47" s="1"/>
    </row>
    <row r="48" spans="2:7" x14ac:dyDescent="0.25">
      <c r="B48" s="68" t="s">
        <v>151</v>
      </c>
      <c r="C48" s="68"/>
      <c r="D48" s="68"/>
      <c r="E48" s="68"/>
      <c r="F48" s="68"/>
      <c r="G48" s="68"/>
    </row>
    <row r="49" spans="2:7" x14ac:dyDescent="0.25">
      <c r="B49" s="68" t="s">
        <v>76</v>
      </c>
      <c r="C49" s="68"/>
      <c r="D49" s="68"/>
      <c r="E49" s="68"/>
      <c r="F49" s="68"/>
      <c r="G49" s="68"/>
    </row>
    <row r="50" spans="2:7" x14ac:dyDescent="0.25">
      <c r="B50" s="68" t="s">
        <v>77</v>
      </c>
      <c r="C50" s="68"/>
      <c r="D50" s="68"/>
      <c r="E50" s="68"/>
      <c r="F50" s="68"/>
      <c r="G50" s="68"/>
    </row>
    <row r="51" spans="2:7" x14ac:dyDescent="0.25">
      <c r="B51" s="68" t="s">
        <v>78</v>
      </c>
      <c r="C51" s="68"/>
      <c r="D51" s="68"/>
      <c r="E51" s="68"/>
      <c r="F51" s="68"/>
      <c r="G51" s="68"/>
    </row>
  </sheetData>
  <mergeCells count="16">
    <mergeCell ref="B51:G51"/>
    <mergeCell ref="B36:B39"/>
    <mergeCell ref="B43:B46"/>
    <mergeCell ref="B49:G49"/>
    <mergeCell ref="B48:G48"/>
    <mergeCell ref="B50:G50"/>
    <mergeCell ref="E46:G46"/>
    <mergeCell ref="B9:G9"/>
    <mergeCell ref="B1:G1"/>
    <mergeCell ref="B2:G2"/>
    <mergeCell ref="B3:G3"/>
    <mergeCell ref="B4:G4"/>
    <mergeCell ref="B5:G5"/>
    <mergeCell ref="B6:G6"/>
    <mergeCell ref="B7:G7"/>
    <mergeCell ref="B8:G8"/>
  </mergeCells>
  <hyperlinks>
    <hyperlink ref="C20" location="Par711" tooltip="&lt;2&gt; Заполняются организацией, осуществляющей оперативно-диспетчерское управление в электроэнергетике." display="Par711"/>
    <hyperlink ref="C21" location="Par711" tooltip="&lt;2&gt; Заполняются организацией, осуществляющей оперативно-диспетчерское управление в электроэнергетике." display="Par711"/>
    <hyperlink ref="C22" location="Par712" tooltip="&lt;3&gt; Заполняются сетевыми организациями, осуществляющими передачу электрической энергии (мощности) по электрическим сетям." display="Par712"/>
    <hyperlink ref="C23" location="Par712" tooltip="&lt;3&gt; Заполняются сетевыми организациями, осуществляющими передачу электрической энергии (мощности) по электрическим сетям." display="Par712"/>
    <hyperlink ref="C24" location="Par712" tooltip="&lt;3&gt; Заполняются сетевыми организациями, осуществляющими передачу электрической энергии (мощности) по электрическим сетям." display="Par712"/>
    <hyperlink ref="C25" location="Par712" tooltip="&lt;3&gt; Заполняются сетевыми организациями, осуществляющими передачу электрической энергии (мощности) по электрическим сетям." display="Par712"/>
    <hyperlink ref="C26" location="Par712" tooltip="&lt;3&gt; Заполняются сетевыми организациями, осуществляющими передачу электрической энергии (мощности) по электрическим сетям." display="Par712"/>
    <hyperlink ref="C27" location="Par713" tooltip="&lt;4&gt; Заполняются коммерческим оператором оптового рынка электрической энергии (мощности)." display="Par713"/>
    <hyperlink ref="C38" location="Par712" tooltip="&lt;3&gt; Заполняются сетевыми организациями, осуществляющими передачу электрической энергии (мощности) по электрическим сетям." display="Par712"/>
    <hyperlink ref="C39" location="Par712" tooltip="&lt;3&gt; Заполняются сетевыми организациями, осуществляющими передачу электрической энергии (мощности) по электрическим сетям." display="Par712"/>
  </hyperlinks>
  <pageMargins left="0.70866141732283472" right="0.70866141732283472" top="0.74803149606299213" bottom="0.74803149606299213" header="0.31496062992125984" footer="0.31496062992125984"/>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topLeftCell="A13" zoomScale="96" zoomScaleNormal="100" zoomScaleSheetLayoutView="96" workbookViewId="0">
      <selection activeCell="H18" sqref="H18"/>
    </sheetView>
  </sheetViews>
  <sheetFormatPr defaultRowHeight="15" x14ac:dyDescent="0.25"/>
  <cols>
    <col min="2" max="2" width="63.85546875" customWidth="1"/>
    <col min="3" max="3" width="15.42578125" customWidth="1"/>
    <col min="4" max="4" width="14" customWidth="1"/>
    <col min="5" max="5" width="14.140625" customWidth="1"/>
    <col min="6" max="6" width="14" customWidth="1"/>
    <col min="7" max="7" width="12.5703125" customWidth="1"/>
    <col min="8" max="8" width="15.7109375" customWidth="1"/>
    <col min="9" max="9" width="17.5703125" customWidth="1"/>
  </cols>
  <sheetData>
    <row r="1" spans="1:9" x14ac:dyDescent="0.25">
      <c r="A1" s="64" t="s">
        <v>79</v>
      </c>
      <c r="B1" s="64"/>
      <c r="C1" s="64"/>
      <c r="D1" s="64"/>
      <c r="E1" s="64"/>
      <c r="F1" s="64"/>
      <c r="G1" s="64"/>
      <c r="H1" s="64"/>
      <c r="I1" s="64"/>
    </row>
    <row r="2" spans="1:9" x14ac:dyDescent="0.25">
      <c r="A2" s="64" t="s">
        <v>9</v>
      </c>
      <c r="B2" s="64"/>
      <c r="C2" s="64"/>
      <c r="D2" s="64"/>
      <c r="E2" s="64"/>
      <c r="F2" s="64"/>
      <c r="G2" s="64"/>
      <c r="H2" s="64"/>
      <c r="I2" s="64"/>
    </row>
    <row r="3" spans="1:9" x14ac:dyDescent="0.25">
      <c r="A3" s="64" t="s">
        <v>10</v>
      </c>
      <c r="B3" s="64"/>
      <c r="C3" s="64"/>
      <c r="D3" s="64"/>
      <c r="E3" s="64"/>
      <c r="F3" s="64"/>
      <c r="G3" s="64"/>
      <c r="H3" s="64"/>
      <c r="I3" s="64"/>
    </row>
    <row r="4" spans="1:9" x14ac:dyDescent="0.25">
      <c r="A4" s="64" t="s">
        <v>11</v>
      </c>
      <c r="B4" s="64"/>
      <c r="C4" s="64"/>
      <c r="D4" s="64"/>
      <c r="E4" s="64"/>
      <c r="F4" s="64"/>
      <c r="G4" s="64"/>
      <c r="H4" s="64"/>
      <c r="I4" s="64"/>
    </row>
    <row r="5" spans="1:9" ht="33" customHeight="1" x14ac:dyDescent="0.25">
      <c r="A5" s="75"/>
      <c r="B5" s="75"/>
      <c r="C5" s="75"/>
      <c r="D5" s="75"/>
      <c r="E5" s="75"/>
      <c r="F5" s="75"/>
      <c r="G5" s="75"/>
      <c r="H5" s="75"/>
      <c r="I5" s="75"/>
    </row>
    <row r="6" spans="1:9" ht="27" customHeight="1" x14ac:dyDescent="0.25">
      <c r="A6" s="65" t="s">
        <v>80</v>
      </c>
      <c r="B6" s="65"/>
      <c r="C6" s="65"/>
      <c r="D6" s="65"/>
      <c r="E6" s="65"/>
      <c r="F6" s="65"/>
      <c r="G6" s="65"/>
      <c r="H6" s="65"/>
      <c r="I6" s="65"/>
    </row>
    <row r="7" spans="1:9" ht="41.25" customHeight="1" x14ac:dyDescent="0.25">
      <c r="A7" s="74" t="s">
        <v>81</v>
      </c>
      <c r="B7" s="74"/>
      <c r="C7" s="74"/>
      <c r="D7" s="74"/>
      <c r="E7" s="74"/>
      <c r="F7" s="74"/>
      <c r="G7" s="74"/>
      <c r="H7" s="74"/>
      <c r="I7" s="74"/>
    </row>
    <row r="8" spans="1:9" ht="54.75" customHeight="1" x14ac:dyDescent="0.25">
      <c r="A8" s="77" t="s">
        <v>16</v>
      </c>
      <c r="B8" s="77" t="s">
        <v>17</v>
      </c>
      <c r="C8" s="77" t="s">
        <v>82</v>
      </c>
      <c r="D8" s="77" t="s">
        <v>19</v>
      </c>
      <c r="E8" s="77"/>
      <c r="F8" s="77" t="s">
        <v>83</v>
      </c>
      <c r="G8" s="77"/>
      <c r="H8" s="77" t="s">
        <v>20</v>
      </c>
      <c r="I8" s="77"/>
    </row>
    <row r="9" spans="1:9" ht="42.75" customHeight="1" x14ac:dyDescent="0.25">
      <c r="A9" s="77"/>
      <c r="B9" s="77"/>
      <c r="C9" s="77"/>
      <c r="D9" s="13" t="s">
        <v>84</v>
      </c>
      <c r="E9" s="13" t="s">
        <v>85</v>
      </c>
      <c r="F9" s="13" t="s">
        <v>84</v>
      </c>
      <c r="G9" s="13" t="s">
        <v>85</v>
      </c>
      <c r="H9" s="13" t="s">
        <v>84</v>
      </c>
      <c r="I9" s="13" t="s">
        <v>85</v>
      </c>
    </row>
    <row r="10" spans="1:9" ht="36.950000000000003" customHeight="1" x14ac:dyDescent="0.25">
      <c r="A10" s="13"/>
      <c r="B10" s="13"/>
      <c r="C10" s="13"/>
      <c r="D10" s="13">
        <v>2017</v>
      </c>
      <c r="E10" s="13">
        <v>2017</v>
      </c>
      <c r="F10" s="13">
        <v>2018</v>
      </c>
      <c r="G10" s="13">
        <v>2018</v>
      </c>
      <c r="H10" s="13">
        <v>2019</v>
      </c>
      <c r="I10" s="13">
        <v>2019</v>
      </c>
    </row>
    <row r="11" spans="1:9" ht="36.950000000000003" customHeight="1" x14ac:dyDescent="0.25">
      <c r="A11" s="2" t="s">
        <v>0</v>
      </c>
      <c r="B11" s="3" t="s">
        <v>86</v>
      </c>
      <c r="C11" s="2"/>
      <c r="D11" s="5" t="s">
        <v>167</v>
      </c>
      <c r="E11" s="5" t="s">
        <v>168</v>
      </c>
      <c r="F11" s="5" t="s">
        <v>168</v>
      </c>
      <c r="G11" s="5" t="s">
        <v>168</v>
      </c>
      <c r="H11" s="5" t="s">
        <v>168</v>
      </c>
      <c r="I11" s="5" t="s">
        <v>168</v>
      </c>
    </row>
    <row r="12" spans="1:9" ht="36.950000000000003" customHeight="1" x14ac:dyDescent="0.25">
      <c r="A12" s="2" t="s">
        <v>21</v>
      </c>
      <c r="B12" s="3" t="s">
        <v>87</v>
      </c>
      <c r="C12" s="2"/>
      <c r="D12" s="5" t="s">
        <v>167</v>
      </c>
      <c r="E12" s="5" t="s">
        <v>168</v>
      </c>
      <c r="F12" s="5" t="s">
        <v>168</v>
      </c>
      <c r="G12" s="5" t="s">
        <v>168</v>
      </c>
      <c r="H12" s="5" t="s">
        <v>168</v>
      </c>
      <c r="I12" s="5" t="s">
        <v>168</v>
      </c>
    </row>
    <row r="13" spans="1:9" ht="94.5" customHeight="1" x14ac:dyDescent="0.25">
      <c r="A13" s="2"/>
      <c r="B13" s="3" t="s">
        <v>88</v>
      </c>
      <c r="C13" s="2" t="s">
        <v>89</v>
      </c>
      <c r="D13" s="5" t="s">
        <v>168</v>
      </c>
      <c r="E13" s="5" t="s">
        <v>168</v>
      </c>
      <c r="F13" s="5" t="s">
        <v>168</v>
      </c>
      <c r="G13" s="5" t="s">
        <v>168</v>
      </c>
      <c r="H13" s="5" t="s">
        <v>168</v>
      </c>
      <c r="I13" s="5" t="s">
        <v>168</v>
      </c>
    </row>
    <row r="14" spans="1:9" ht="114" customHeight="1" x14ac:dyDescent="0.25">
      <c r="A14" s="2"/>
      <c r="B14" s="3" t="s">
        <v>90</v>
      </c>
      <c r="C14" s="2" t="s">
        <v>91</v>
      </c>
      <c r="D14" s="5" t="s">
        <v>168</v>
      </c>
      <c r="E14" s="5" t="s">
        <v>168</v>
      </c>
      <c r="F14" s="5" t="s">
        <v>168</v>
      </c>
      <c r="G14" s="5" t="s">
        <v>168</v>
      </c>
      <c r="H14" s="5" t="s">
        <v>168</v>
      </c>
      <c r="I14" s="5" t="s">
        <v>168</v>
      </c>
    </row>
    <row r="15" spans="1:9" ht="36.950000000000003" customHeight="1" x14ac:dyDescent="0.25">
      <c r="A15" s="76" t="s">
        <v>24</v>
      </c>
      <c r="B15" s="3" t="s">
        <v>92</v>
      </c>
      <c r="C15" s="2"/>
      <c r="D15" s="5" t="s">
        <v>168</v>
      </c>
      <c r="E15" s="5" t="s">
        <v>168</v>
      </c>
      <c r="F15" s="5" t="s">
        <v>168</v>
      </c>
      <c r="G15" s="5" t="s">
        <v>168</v>
      </c>
      <c r="H15" s="5" t="s">
        <v>168</v>
      </c>
      <c r="I15" s="5" t="s">
        <v>168</v>
      </c>
    </row>
    <row r="16" spans="1:9" ht="36.950000000000003" customHeight="1" x14ac:dyDescent="0.25">
      <c r="A16" s="76"/>
      <c r="B16" s="3" t="s">
        <v>93</v>
      </c>
      <c r="C16" s="2"/>
      <c r="D16" s="5" t="s">
        <v>168</v>
      </c>
      <c r="E16" s="5" t="s">
        <v>168</v>
      </c>
      <c r="F16" s="5" t="s">
        <v>168</v>
      </c>
      <c r="G16" s="5" t="s">
        <v>168</v>
      </c>
      <c r="H16" s="5" t="s">
        <v>168</v>
      </c>
      <c r="I16" s="5" t="s">
        <v>168</v>
      </c>
    </row>
    <row r="17" spans="1:11" ht="36.950000000000003" customHeight="1" x14ac:dyDescent="0.25">
      <c r="A17" s="76"/>
      <c r="B17" s="3" t="s">
        <v>94</v>
      </c>
      <c r="C17" s="2" t="s">
        <v>89</v>
      </c>
      <c r="D17" s="10">
        <v>201324.68</v>
      </c>
      <c r="E17" s="10">
        <v>198415.77</v>
      </c>
      <c r="F17" s="10">
        <v>116505.07</v>
      </c>
      <c r="G17" s="10">
        <v>116505.07</v>
      </c>
      <c r="H17" s="24">
        <f>'[2] Таблица N П1.24'!$G$26</f>
        <v>1247662.9144399681</v>
      </c>
      <c r="I17" s="24">
        <f>'[2] Таблица N П1.24'!$G$26</f>
        <v>1247662.9144399681</v>
      </c>
    </row>
    <row r="18" spans="1:11" ht="30" customHeight="1" x14ac:dyDescent="0.25">
      <c r="A18" s="76"/>
      <c r="B18" s="3" t="s">
        <v>95</v>
      </c>
      <c r="C18" s="2" t="s">
        <v>91</v>
      </c>
      <c r="D18" s="10">
        <v>87.17</v>
      </c>
      <c r="E18" s="10">
        <v>87.17</v>
      </c>
      <c r="F18" s="10">
        <v>81.540000000000006</v>
      </c>
      <c r="G18" s="10">
        <f>F18</f>
        <v>81.540000000000006</v>
      </c>
      <c r="H18" s="24">
        <v>224.91141115804805</v>
      </c>
      <c r="I18" s="24">
        <f>H18</f>
        <v>224.91141115804805</v>
      </c>
    </row>
    <row r="19" spans="1:11" ht="26.25" customHeight="1" x14ac:dyDescent="0.25">
      <c r="A19" s="76"/>
      <c r="B19" s="3" t="s">
        <v>96</v>
      </c>
      <c r="C19" s="2" t="s">
        <v>169</v>
      </c>
      <c r="D19" s="11">
        <f>486.6/1000</f>
        <v>0.48660000000000003</v>
      </c>
      <c r="E19" s="11">
        <f>D19</f>
        <v>0.48660000000000003</v>
      </c>
      <c r="F19" s="11">
        <f>0.3119</f>
        <v>0.31190000000000001</v>
      </c>
      <c r="G19" s="11">
        <v>0.31059999999999999</v>
      </c>
      <c r="H19" s="12">
        <f>'[2]Таблица N П.1.27'!$L$16</f>
        <v>4.8908399999999999</v>
      </c>
      <c r="I19" s="12">
        <f>'[2]Таблица N П.1.27'!$L$16</f>
        <v>4.8908399999999999</v>
      </c>
      <c r="J19" t="s">
        <v>156</v>
      </c>
      <c r="K19" t="s">
        <v>156</v>
      </c>
    </row>
    <row r="20" spans="1:11" ht="36.950000000000003" customHeight="1" x14ac:dyDescent="0.25">
      <c r="A20" s="2" t="s">
        <v>1</v>
      </c>
      <c r="B20" s="3" t="s">
        <v>97</v>
      </c>
      <c r="C20" s="2" t="s">
        <v>91</v>
      </c>
      <c r="D20" s="5" t="s">
        <v>168</v>
      </c>
      <c r="E20" s="5" t="s">
        <v>168</v>
      </c>
      <c r="F20" s="5" t="s">
        <v>168</v>
      </c>
      <c r="G20" s="5" t="s">
        <v>168</v>
      </c>
      <c r="H20" s="5" t="s">
        <v>178</v>
      </c>
      <c r="I20" s="5" t="s">
        <v>168</v>
      </c>
    </row>
    <row r="21" spans="1:11" ht="36.950000000000003" customHeight="1" x14ac:dyDescent="0.25">
      <c r="A21" s="2" t="s">
        <v>2</v>
      </c>
      <c r="B21" s="3" t="s">
        <v>98</v>
      </c>
      <c r="C21" s="2"/>
      <c r="D21" s="5" t="s">
        <v>168</v>
      </c>
      <c r="E21" s="5" t="s">
        <v>168</v>
      </c>
      <c r="F21" s="5" t="s">
        <v>168</v>
      </c>
      <c r="G21" s="5" t="s">
        <v>168</v>
      </c>
      <c r="H21" s="5" t="s">
        <v>168</v>
      </c>
      <c r="I21" s="5" t="s">
        <v>168</v>
      </c>
    </row>
    <row r="22" spans="1:11" ht="36.950000000000003" customHeight="1" x14ac:dyDescent="0.25">
      <c r="A22" s="2" t="s">
        <v>35</v>
      </c>
      <c r="B22" s="3" t="s">
        <v>99</v>
      </c>
      <c r="C22" s="2" t="s">
        <v>91</v>
      </c>
      <c r="D22" s="5" t="s">
        <v>168</v>
      </c>
      <c r="E22" s="5" t="s">
        <v>168</v>
      </c>
      <c r="F22" s="5" t="s">
        <v>168</v>
      </c>
      <c r="G22" s="5" t="s">
        <v>168</v>
      </c>
      <c r="H22" s="5" t="s">
        <v>168</v>
      </c>
      <c r="I22" s="5" t="s">
        <v>168</v>
      </c>
    </row>
    <row r="23" spans="1:11" ht="36.950000000000003" customHeight="1" x14ac:dyDescent="0.25">
      <c r="A23" s="2" t="s">
        <v>38</v>
      </c>
      <c r="B23" s="3" t="s">
        <v>100</v>
      </c>
      <c r="C23" s="2" t="s">
        <v>91</v>
      </c>
      <c r="D23" s="5" t="s">
        <v>168</v>
      </c>
      <c r="E23" s="5" t="s">
        <v>168</v>
      </c>
      <c r="F23" s="5" t="s">
        <v>168</v>
      </c>
      <c r="G23" s="5" t="s">
        <v>168</v>
      </c>
      <c r="H23" s="5" t="s">
        <v>168</v>
      </c>
      <c r="I23" s="5" t="s">
        <v>168</v>
      </c>
    </row>
    <row r="24" spans="1:11" ht="36.950000000000003" customHeight="1" x14ac:dyDescent="0.25">
      <c r="A24" s="2" t="s">
        <v>41</v>
      </c>
      <c r="B24" s="3" t="s">
        <v>101</v>
      </c>
      <c r="C24" s="2" t="s">
        <v>33</v>
      </c>
      <c r="D24" s="5" t="s">
        <v>168</v>
      </c>
      <c r="E24" s="5" t="s">
        <v>168</v>
      </c>
      <c r="F24" s="5" t="s">
        <v>168</v>
      </c>
      <c r="G24" s="5" t="s">
        <v>168</v>
      </c>
      <c r="H24" s="5" t="s">
        <v>168</v>
      </c>
      <c r="I24" s="5" t="s">
        <v>168</v>
      </c>
      <c r="K24" t="s">
        <v>156</v>
      </c>
    </row>
    <row r="25" spans="1:11" ht="36.950000000000003" customHeight="1" x14ac:dyDescent="0.25">
      <c r="A25" s="2"/>
      <c r="B25" s="3" t="s">
        <v>102</v>
      </c>
      <c r="C25" s="2" t="s">
        <v>33</v>
      </c>
      <c r="D25" s="5" t="s">
        <v>168</v>
      </c>
      <c r="E25" s="5" t="s">
        <v>168</v>
      </c>
      <c r="F25" s="5" t="s">
        <v>168</v>
      </c>
      <c r="G25" s="5" t="s">
        <v>168</v>
      </c>
      <c r="H25" s="5" t="s">
        <v>168</v>
      </c>
      <c r="I25" s="5" t="s">
        <v>168</v>
      </c>
      <c r="K25" t="s">
        <v>156</v>
      </c>
    </row>
    <row r="26" spans="1:11" ht="36.950000000000003" customHeight="1" x14ac:dyDescent="0.25">
      <c r="A26" s="2"/>
      <c r="B26" s="3" t="s">
        <v>103</v>
      </c>
      <c r="C26" s="2" t="s">
        <v>33</v>
      </c>
      <c r="D26" s="5" t="s">
        <v>168</v>
      </c>
      <c r="E26" s="5" t="s">
        <v>168</v>
      </c>
      <c r="F26" s="5" t="s">
        <v>168</v>
      </c>
      <c r="G26" s="5" t="s">
        <v>168</v>
      </c>
      <c r="H26" s="5" t="s">
        <v>168</v>
      </c>
      <c r="I26" s="5" t="s">
        <v>168</v>
      </c>
      <c r="K26" t="s">
        <v>156</v>
      </c>
    </row>
    <row r="27" spans="1:11" ht="36.950000000000003" customHeight="1" x14ac:dyDescent="0.25">
      <c r="A27" s="2"/>
      <c r="B27" s="3" t="s">
        <v>104</v>
      </c>
      <c r="C27" s="2" t="s">
        <v>33</v>
      </c>
      <c r="D27" s="5" t="s">
        <v>168</v>
      </c>
      <c r="E27" s="5" t="s">
        <v>168</v>
      </c>
      <c r="F27" s="5" t="s">
        <v>168</v>
      </c>
      <c r="G27" s="5" t="s">
        <v>168</v>
      </c>
      <c r="H27" s="5" t="s">
        <v>168</v>
      </c>
      <c r="I27" s="5" t="s">
        <v>168</v>
      </c>
      <c r="K27" t="s">
        <v>156</v>
      </c>
    </row>
    <row r="28" spans="1:11" ht="36.950000000000003" customHeight="1" x14ac:dyDescent="0.25">
      <c r="A28" s="2"/>
      <c r="B28" s="3" t="s">
        <v>105</v>
      </c>
      <c r="C28" s="2" t="s">
        <v>33</v>
      </c>
      <c r="D28" s="5" t="s">
        <v>168</v>
      </c>
      <c r="E28" s="5" t="s">
        <v>168</v>
      </c>
      <c r="F28" s="5" t="s">
        <v>168</v>
      </c>
      <c r="G28" s="5" t="s">
        <v>168</v>
      </c>
      <c r="H28" s="5" t="s">
        <v>168</v>
      </c>
      <c r="I28" s="5" t="s">
        <v>168</v>
      </c>
      <c r="K28" t="s">
        <v>156</v>
      </c>
    </row>
    <row r="29" spans="1:11" ht="36.950000000000003" customHeight="1" x14ac:dyDescent="0.25">
      <c r="A29" s="2" t="s">
        <v>3</v>
      </c>
      <c r="B29" s="3" t="s">
        <v>106</v>
      </c>
      <c r="C29" s="2"/>
      <c r="D29" s="5" t="s">
        <v>168</v>
      </c>
      <c r="E29" s="5" t="s">
        <v>168</v>
      </c>
      <c r="F29" s="5" t="s">
        <v>168</v>
      </c>
      <c r="G29" s="5" t="s">
        <v>168</v>
      </c>
      <c r="H29" s="5" t="s">
        <v>168</v>
      </c>
      <c r="I29" s="5" t="s">
        <v>168</v>
      </c>
      <c r="K29" t="s">
        <v>156</v>
      </c>
    </row>
    <row r="30" spans="1:11" ht="36.950000000000003" customHeight="1" x14ac:dyDescent="0.25">
      <c r="A30" s="2" t="s">
        <v>55</v>
      </c>
      <c r="B30" s="3" t="s">
        <v>107</v>
      </c>
      <c r="C30" s="2" t="s">
        <v>108</v>
      </c>
      <c r="D30" s="5" t="s">
        <v>168</v>
      </c>
      <c r="E30" s="5" t="s">
        <v>168</v>
      </c>
      <c r="F30" s="5" t="s">
        <v>168</v>
      </c>
      <c r="G30" s="5" t="s">
        <v>168</v>
      </c>
      <c r="H30" s="5" t="s">
        <v>168</v>
      </c>
      <c r="I30" s="5" t="s">
        <v>168</v>
      </c>
    </row>
    <row r="31" spans="1:11" ht="36.950000000000003" customHeight="1" x14ac:dyDescent="0.25">
      <c r="A31" s="2"/>
      <c r="B31" s="3" t="s">
        <v>109</v>
      </c>
      <c r="C31" s="2" t="s">
        <v>108</v>
      </c>
      <c r="D31" s="5" t="s">
        <v>168</v>
      </c>
      <c r="E31" s="5" t="s">
        <v>168</v>
      </c>
      <c r="F31" s="5" t="s">
        <v>168</v>
      </c>
      <c r="G31" s="5" t="s">
        <v>168</v>
      </c>
      <c r="H31" s="5" t="s">
        <v>168</v>
      </c>
      <c r="I31" s="5" t="s">
        <v>168</v>
      </c>
    </row>
    <row r="32" spans="1:11" ht="36.950000000000003" customHeight="1" x14ac:dyDescent="0.25">
      <c r="A32" s="2" t="s">
        <v>56</v>
      </c>
      <c r="B32" s="3" t="s">
        <v>110</v>
      </c>
      <c r="C32" s="2" t="s">
        <v>89</v>
      </c>
      <c r="D32" s="5" t="s">
        <v>168</v>
      </c>
      <c r="E32" s="5" t="s">
        <v>168</v>
      </c>
      <c r="F32" s="5" t="s">
        <v>168</v>
      </c>
      <c r="G32" s="5" t="s">
        <v>168</v>
      </c>
      <c r="H32" s="5" t="s">
        <v>168</v>
      </c>
      <c r="I32" s="5" t="s">
        <v>168</v>
      </c>
    </row>
    <row r="33" spans="1:9" ht="36.950000000000003" customHeight="1" x14ac:dyDescent="0.25">
      <c r="A33" s="2" t="s">
        <v>57</v>
      </c>
      <c r="B33" s="3" t="s">
        <v>111</v>
      </c>
      <c r="C33" s="2" t="s">
        <v>112</v>
      </c>
      <c r="D33" s="5" t="s">
        <v>168</v>
      </c>
      <c r="E33" s="5" t="s">
        <v>168</v>
      </c>
      <c r="F33" s="5" t="s">
        <v>168</v>
      </c>
      <c r="G33" s="5" t="s">
        <v>168</v>
      </c>
      <c r="H33" s="5" t="s">
        <v>168</v>
      </c>
      <c r="I33" s="5" t="s">
        <v>168</v>
      </c>
    </row>
    <row r="34" spans="1:9" ht="36.950000000000003" customHeight="1" x14ac:dyDescent="0.25">
      <c r="A34" s="2" t="s">
        <v>113</v>
      </c>
      <c r="B34" s="3" t="s">
        <v>114</v>
      </c>
      <c r="C34" s="2" t="s">
        <v>112</v>
      </c>
      <c r="D34" s="5" t="s">
        <v>168</v>
      </c>
      <c r="E34" s="5" t="s">
        <v>168</v>
      </c>
      <c r="F34" s="5" t="s">
        <v>168</v>
      </c>
      <c r="G34" s="5" t="s">
        <v>168</v>
      </c>
      <c r="H34" s="5" t="s">
        <v>168</v>
      </c>
      <c r="I34" s="5" t="s">
        <v>168</v>
      </c>
    </row>
    <row r="35" spans="1:9" ht="36.950000000000003" customHeight="1" x14ac:dyDescent="0.25">
      <c r="A35" s="2" t="s">
        <v>115</v>
      </c>
      <c r="B35" s="3" t="s">
        <v>116</v>
      </c>
      <c r="C35" s="2" t="s">
        <v>112</v>
      </c>
      <c r="D35" s="5" t="s">
        <v>168</v>
      </c>
      <c r="E35" s="5" t="s">
        <v>168</v>
      </c>
      <c r="F35" s="5" t="s">
        <v>168</v>
      </c>
      <c r="G35" s="5" t="s">
        <v>168</v>
      </c>
      <c r="H35" s="5" t="s">
        <v>168</v>
      </c>
      <c r="I35" s="5" t="s">
        <v>168</v>
      </c>
    </row>
    <row r="36" spans="1:9" ht="36.950000000000003" customHeight="1" x14ac:dyDescent="0.25">
      <c r="A36" s="2"/>
      <c r="B36" s="3" t="s">
        <v>117</v>
      </c>
      <c r="C36" s="2" t="s">
        <v>112</v>
      </c>
      <c r="D36" s="5" t="s">
        <v>168</v>
      </c>
      <c r="E36" s="5" t="s">
        <v>168</v>
      </c>
      <c r="F36" s="5" t="s">
        <v>168</v>
      </c>
      <c r="G36" s="5" t="s">
        <v>168</v>
      </c>
      <c r="H36" s="5" t="s">
        <v>168</v>
      </c>
      <c r="I36" s="5" t="s">
        <v>168</v>
      </c>
    </row>
    <row r="37" spans="1:9" ht="36.950000000000003" customHeight="1" x14ac:dyDescent="0.25">
      <c r="A37" s="2"/>
      <c r="B37" s="3" t="s">
        <v>118</v>
      </c>
      <c r="C37" s="2" t="s">
        <v>112</v>
      </c>
      <c r="D37" s="5" t="s">
        <v>168</v>
      </c>
      <c r="E37" s="5" t="s">
        <v>168</v>
      </c>
      <c r="F37" s="5" t="s">
        <v>168</v>
      </c>
      <c r="G37" s="5" t="s">
        <v>168</v>
      </c>
      <c r="H37" s="5" t="s">
        <v>168</v>
      </c>
      <c r="I37" s="5" t="s">
        <v>168</v>
      </c>
    </row>
    <row r="38" spans="1:9" ht="36.950000000000003" customHeight="1" x14ac:dyDescent="0.25">
      <c r="A38" s="2"/>
      <c r="B38" s="3" t="s">
        <v>119</v>
      </c>
      <c r="C38" s="2" t="s">
        <v>112</v>
      </c>
      <c r="D38" s="5" t="s">
        <v>168</v>
      </c>
      <c r="E38" s="5" t="s">
        <v>168</v>
      </c>
      <c r="F38" s="5" t="s">
        <v>168</v>
      </c>
      <c r="G38" s="5" t="s">
        <v>168</v>
      </c>
      <c r="H38" s="5" t="s">
        <v>168</v>
      </c>
      <c r="I38" s="5" t="s">
        <v>168</v>
      </c>
    </row>
    <row r="39" spans="1:9" ht="36.950000000000003" customHeight="1" x14ac:dyDescent="0.25">
      <c r="A39" s="2"/>
      <c r="B39" s="3" t="s">
        <v>120</v>
      </c>
      <c r="C39" s="2" t="s">
        <v>112</v>
      </c>
      <c r="D39" s="5" t="s">
        <v>168</v>
      </c>
      <c r="E39" s="5" t="s">
        <v>168</v>
      </c>
      <c r="F39" s="5" t="s">
        <v>168</v>
      </c>
      <c r="G39" s="5" t="s">
        <v>168</v>
      </c>
      <c r="H39" s="5" t="s">
        <v>168</v>
      </c>
      <c r="I39" s="5" t="s">
        <v>168</v>
      </c>
    </row>
    <row r="40" spans="1:9" ht="36.950000000000003" customHeight="1" x14ac:dyDescent="0.25">
      <c r="A40" s="2" t="s">
        <v>121</v>
      </c>
      <c r="B40" s="3" t="s">
        <v>122</v>
      </c>
      <c r="C40" s="2" t="s">
        <v>112</v>
      </c>
      <c r="D40" s="5" t="s">
        <v>168</v>
      </c>
      <c r="E40" s="5" t="s">
        <v>168</v>
      </c>
      <c r="F40" s="5" t="s">
        <v>168</v>
      </c>
      <c r="G40" s="5" t="s">
        <v>168</v>
      </c>
      <c r="H40" s="5" t="s">
        <v>168</v>
      </c>
      <c r="I40" s="5" t="s">
        <v>168</v>
      </c>
    </row>
    <row r="41" spans="1:9" ht="36.950000000000003" customHeight="1" x14ac:dyDescent="0.25">
      <c r="A41" s="2" t="s">
        <v>59</v>
      </c>
      <c r="B41" s="3" t="s">
        <v>123</v>
      </c>
      <c r="C41" s="2"/>
      <c r="D41" s="5" t="s">
        <v>168</v>
      </c>
      <c r="E41" s="5" t="s">
        <v>168</v>
      </c>
      <c r="F41" s="5" t="s">
        <v>168</v>
      </c>
      <c r="G41" s="5" t="s">
        <v>168</v>
      </c>
      <c r="H41" s="5" t="s">
        <v>168</v>
      </c>
      <c r="I41" s="5" t="s">
        <v>168</v>
      </c>
    </row>
    <row r="42" spans="1:9" ht="36.950000000000003" customHeight="1" x14ac:dyDescent="0.25">
      <c r="A42" s="2" t="s">
        <v>61</v>
      </c>
      <c r="B42" s="3" t="s">
        <v>124</v>
      </c>
      <c r="C42" s="2" t="s">
        <v>125</v>
      </c>
      <c r="D42" s="5" t="s">
        <v>168</v>
      </c>
      <c r="E42" s="5" t="s">
        <v>168</v>
      </c>
      <c r="F42" s="5" t="s">
        <v>168</v>
      </c>
      <c r="G42" s="5" t="s">
        <v>168</v>
      </c>
      <c r="H42" s="5" t="s">
        <v>168</v>
      </c>
      <c r="I42" s="5" t="s">
        <v>168</v>
      </c>
    </row>
    <row r="43" spans="1:9" ht="36.950000000000003" customHeight="1" x14ac:dyDescent="0.25">
      <c r="A43" s="2" t="s">
        <v>126</v>
      </c>
      <c r="B43" s="3" t="s">
        <v>127</v>
      </c>
      <c r="C43" s="2" t="s">
        <v>112</v>
      </c>
      <c r="D43" s="5" t="s">
        <v>168</v>
      </c>
      <c r="E43" s="5" t="s">
        <v>168</v>
      </c>
      <c r="F43" s="5" t="s">
        <v>168</v>
      </c>
      <c r="G43" s="5" t="s">
        <v>168</v>
      </c>
      <c r="H43" s="5" t="s">
        <v>168</v>
      </c>
      <c r="I43" s="5" t="s">
        <v>168</v>
      </c>
    </row>
    <row r="44" spans="1:9" ht="36.950000000000003" customHeight="1" x14ac:dyDescent="0.25">
      <c r="A44" s="2" t="s">
        <v>128</v>
      </c>
      <c r="B44" s="3" t="s">
        <v>129</v>
      </c>
      <c r="C44" s="2" t="s">
        <v>130</v>
      </c>
      <c r="D44" s="5" t="s">
        <v>168</v>
      </c>
      <c r="E44" s="5" t="s">
        <v>168</v>
      </c>
      <c r="F44" s="5" t="s">
        <v>168</v>
      </c>
      <c r="G44" s="5" t="s">
        <v>168</v>
      </c>
      <c r="H44" s="5" t="s">
        <v>168</v>
      </c>
      <c r="I44" s="5" t="s">
        <v>168</v>
      </c>
    </row>
    <row r="45" spans="1:9" ht="36.950000000000003" customHeight="1" x14ac:dyDescent="0.25">
      <c r="A45" s="2"/>
      <c r="B45" s="4" t="s">
        <v>131</v>
      </c>
      <c r="C45" s="2" t="s">
        <v>130</v>
      </c>
      <c r="D45" s="5" t="s">
        <v>168</v>
      </c>
      <c r="E45" s="5" t="s">
        <v>168</v>
      </c>
      <c r="F45" s="5" t="s">
        <v>168</v>
      </c>
      <c r="G45" s="5" t="s">
        <v>168</v>
      </c>
      <c r="H45" s="5" t="s">
        <v>168</v>
      </c>
      <c r="I45" s="5" t="s">
        <v>168</v>
      </c>
    </row>
    <row r="46" spans="1:9" ht="36.950000000000003" customHeight="1" x14ac:dyDescent="0.25">
      <c r="A46" s="2"/>
      <c r="B46" s="4" t="s">
        <v>132</v>
      </c>
      <c r="C46" s="2" t="s">
        <v>130</v>
      </c>
      <c r="D46" s="5" t="s">
        <v>168</v>
      </c>
      <c r="E46" s="5" t="s">
        <v>168</v>
      </c>
      <c r="F46" s="5" t="s">
        <v>168</v>
      </c>
      <c r="G46" s="5" t="s">
        <v>168</v>
      </c>
      <c r="H46" s="5" t="s">
        <v>168</v>
      </c>
      <c r="I46" s="5" t="s">
        <v>168</v>
      </c>
    </row>
    <row r="47" spans="1:9" ht="36.950000000000003" customHeight="1" x14ac:dyDescent="0.25">
      <c r="A47" s="1"/>
    </row>
    <row r="48" spans="1:9" ht="36.950000000000003" customHeight="1" x14ac:dyDescent="0.25">
      <c r="A48" s="68" t="s">
        <v>133</v>
      </c>
      <c r="B48" s="68"/>
      <c r="C48" s="68"/>
      <c r="D48" s="68"/>
      <c r="E48" s="68"/>
      <c r="F48" s="68"/>
      <c r="G48" s="68"/>
      <c r="H48" s="68"/>
      <c r="I48" s="68"/>
    </row>
  </sheetData>
  <mergeCells count="15">
    <mergeCell ref="A7:I7"/>
    <mergeCell ref="A5:I5"/>
    <mergeCell ref="A15:A19"/>
    <mergeCell ref="A48:I48"/>
    <mergeCell ref="A8:A9"/>
    <mergeCell ref="B8:B9"/>
    <mergeCell ref="C8:C9"/>
    <mergeCell ref="D8:E8"/>
    <mergeCell ref="F8:G8"/>
    <mergeCell ref="H8:I8"/>
    <mergeCell ref="A1:I1"/>
    <mergeCell ref="A2:I2"/>
    <mergeCell ref="A3:I3"/>
    <mergeCell ref="A4:I4"/>
    <mergeCell ref="A6:I6"/>
  </mergeCells>
  <hyperlinks>
    <hyperlink ref="F8" location="Par1874" tooltip="&lt;*&gt; Базовый период - год, предшествующий расчетному периоду регулирования." display="Par1874"/>
  </hyperlinks>
  <pageMargins left="0.70866141732283472" right="0.70866141732283472" top="0.74803149606299213" bottom="0.74803149606299213" header="0.31496062992125984" footer="0.31496062992125984"/>
  <pageSetup paperSize="9" scale="41" orientation="portrait" r:id="rId1"/>
  <ignoredErrors>
    <ignoredError sqref="H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Предложение</vt:lpstr>
      <vt:lpstr>Приложение №1</vt:lpstr>
      <vt:lpstr>Приложение №2</vt:lpstr>
      <vt:lpstr>Приложение №5</vt:lpstr>
      <vt:lpstr>Предложение!Область_печати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2019-05-15T12:51:33Z</dcterms:modified>
</cp:coreProperties>
</file>